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2120" windowHeight="8925" activeTab="1"/>
  </bookViews>
  <sheets>
    <sheet name="harmonogram" sheetId="4" r:id="rId1"/>
    <sheet name="návrh mesto" sheetId="1" r:id="rId2"/>
    <sheet name="návrh školy" sheetId="2" r:id="rId3"/>
    <sheet name="Hárok1" sheetId="7" r:id="rId4"/>
  </sheets>
  <definedNames>
    <definedName name="_xlnm.Print_Area" localSheetId="0">harmonogram!$A$1:$D$33</definedName>
    <definedName name="_xlnm.Print_Area" localSheetId="1">'návrh mesto'!$A$1:$F$36</definedName>
    <definedName name="_xlnm.Print_Area" localSheetId="2">'návrh školy'!$A$1:$E$44</definedName>
  </definedNames>
  <calcPr calcId="145621"/>
</workbook>
</file>

<file path=xl/calcChain.xml><?xml version="1.0" encoding="utf-8"?>
<calcChain xmlns="http://schemas.openxmlformats.org/spreadsheetml/2006/main">
  <c r="F25" i="1" l="1"/>
  <c r="K46" i="2" l="1"/>
  <c r="Y46" i="2" l="1"/>
  <c r="S46" i="2" l="1"/>
  <c r="F8" i="2" l="1"/>
  <c r="F9" i="2"/>
  <c r="F10" i="2"/>
  <c r="F12" i="2"/>
  <c r="F13" i="2"/>
  <c r="F14" i="2"/>
  <c r="F15" i="2"/>
  <c r="F16" i="2"/>
  <c r="F17" i="2"/>
  <c r="F18" i="2"/>
  <c r="F19" i="2"/>
  <c r="F21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7" i="2"/>
  <c r="F46" i="2" l="1"/>
  <c r="F4" i="1"/>
  <c r="F6" i="1"/>
  <c r="F7" i="1"/>
  <c r="F8" i="1"/>
  <c r="F9" i="1"/>
  <c r="F10" i="1"/>
  <c r="F11" i="1"/>
  <c r="F12" i="1"/>
  <c r="F13" i="1"/>
  <c r="F15" i="1"/>
  <c r="F16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4" i="1"/>
  <c r="F35" i="1"/>
  <c r="F36" i="1"/>
  <c r="F37" i="1"/>
  <c r="F38" i="1"/>
  <c r="F40" i="1"/>
  <c r="F41" i="1"/>
  <c r="F3" i="1"/>
  <c r="H46" i="2" l="1"/>
  <c r="I46" i="2"/>
  <c r="J46" i="2"/>
  <c r="M46" i="2"/>
  <c r="N46" i="2"/>
  <c r="O46" i="2"/>
  <c r="P46" i="2"/>
  <c r="Q46" i="2"/>
  <c r="R46" i="2"/>
  <c r="T46" i="2"/>
  <c r="U46" i="2"/>
  <c r="V46" i="2"/>
  <c r="W46" i="2"/>
  <c r="X46" i="2"/>
  <c r="D42" i="2"/>
  <c r="C42" i="2"/>
  <c r="C25" i="2"/>
  <c r="D20" i="2"/>
  <c r="C20" i="2"/>
  <c r="C11" i="2"/>
  <c r="D6" i="2"/>
  <c r="C6" i="2"/>
  <c r="C46" i="2" l="1"/>
  <c r="D46" i="2"/>
</calcChain>
</file>

<file path=xl/sharedStrings.xml><?xml version="1.0" encoding="utf-8"?>
<sst xmlns="http://schemas.openxmlformats.org/spreadsheetml/2006/main" count="301" uniqueCount="209">
  <si>
    <t>Generel zelene</t>
  </si>
  <si>
    <t>doprava ZŠ JAK - drva a cesta Hviezdoslavova</t>
  </si>
  <si>
    <t>rozšírenie rozhlas kapustniská, m.háj atď</t>
  </si>
  <si>
    <t>nové trhovisko + stánky, oprava WC</t>
  </si>
  <si>
    <t>futbalový štadión - rekonštrukcia</t>
  </si>
  <si>
    <t>Športová III.etapa</t>
  </si>
  <si>
    <t>SLSP pozemok celý pás</t>
  </si>
  <si>
    <t>športová zóna za Raketou - pokračovanie</t>
  </si>
  <si>
    <t>posledná etapa</t>
  </si>
  <si>
    <t>zateká strecha, zníženie strop, okná</t>
  </si>
  <si>
    <t xml:space="preserve">veľká zasadačka MsÚ </t>
  </si>
  <si>
    <t>úprava priestorov, je projekt</t>
  </si>
  <si>
    <t>na 2 roky z vlastných zdrojov + výzva</t>
  </si>
  <si>
    <t>pripraviť štúdiu, inak len WC</t>
  </si>
  <si>
    <t>vstupna ZŠ JAK z Hviezdoslavovaj ulice</t>
  </si>
  <si>
    <t>zvážiť "+"  a " -", doporučujem po sídliskách</t>
  </si>
  <si>
    <t>garáže pre strojný park na dvore MsÚ</t>
  </si>
  <si>
    <t>MsP kamery s rozlišovaním ŠPZ</t>
  </si>
  <si>
    <t>pri vstupoch do mesta umiestniť</t>
  </si>
  <si>
    <t>chodník Cukrovarská</t>
  </si>
  <si>
    <t>riešenie dopravy na Železničná 1123</t>
  </si>
  <si>
    <t>budovu má v prenájme Gymnázium</t>
  </si>
  <si>
    <t>oprava strechy na budove na Školskej ul.</t>
  </si>
  <si>
    <t>miesto chodníka vraj cesta</t>
  </si>
  <si>
    <t>Harmonogram prípravy viacročného rozpočtu na roky 2017-2019</t>
  </si>
  <si>
    <t>Rozpočtový proces</t>
  </si>
  <si>
    <t>Čo</t>
  </si>
  <si>
    <t>Kto</t>
  </si>
  <si>
    <t>Kedy</t>
  </si>
  <si>
    <t>Zostavenie rozpočtového harmonogramu</t>
  </si>
  <si>
    <t>Finančné  oddelenie</t>
  </si>
  <si>
    <t xml:space="preserve">       Rozpočtový</t>
  </si>
  <si>
    <t>Schválenie rozpočtového harmonogramu</t>
  </si>
  <si>
    <t>primátor</t>
  </si>
  <si>
    <t xml:space="preserve">       harmonogram</t>
  </si>
  <si>
    <t>1.rokovanie o rozpočte mesta na rok 2017 na MsZ</t>
  </si>
  <si>
    <t>MsZ</t>
  </si>
  <si>
    <t>Zverejnenie rozpočtového harmonogramu</t>
  </si>
  <si>
    <t>Finančné oddelenie</t>
  </si>
  <si>
    <t>Zverejnenie výzvy na vypracovanie a predloženie</t>
  </si>
  <si>
    <t>rozpočtových požiadaviek</t>
  </si>
  <si>
    <t>Poskytovanie odbornej a metodickej pomoci</t>
  </si>
  <si>
    <t>subjektom rozpočtového procesu</t>
  </si>
  <si>
    <t xml:space="preserve"> priebežne</t>
  </si>
  <si>
    <t xml:space="preserve">        Zostavenie</t>
  </si>
  <si>
    <t xml:space="preserve">Predloženie rozpočtových požiadaviek na </t>
  </si>
  <si>
    <t xml:space="preserve">        rozpočtu</t>
  </si>
  <si>
    <t>finančné oddelenie a odd. ŠRKŠ  (školy)</t>
  </si>
  <si>
    <t>Subjekty RP</t>
  </si>
  <si>
    <t>podklady na investície od poslancov</t>
  </si>
  <si>
    <t>POSLANCI</t>
  </si>
  <si>
    <t>Spracovanie rozpočtových požiadaviek do 1. návrhu rozpočtu</t>
  </si>
  <si>
    <t>Predloženie 1. návrhu rozpočtu primátorovi mesta, vedeniu mesta</t>
  </si>
  <si>
    <t>Finančné ddelenie</t>
  </si>
  <si>
    <t>Rokovanie o 1. návrhu rozpočtu - korekcie rozpočtu</t>
  </si>
  <si>
    <t>prednosta MsÚ</t>
  </si>
  <si>
    <t>od 24.10.2016 - 31.10.2016</t>
  </si>
  <si>
    <t>Predloženie návrhu rozpočtu na rokovanie odborných komisií</t>
  </si>
  <si>
    <t>Rokovanie o návrhu rozpočtu - vznesenie pripomienok</t>
  </si>
  <si>
    <t>Úpravy návrhu rozpočtu podľa záverov rokovaní</t>
  </si>
  <si>
    <t xml:space="preserve">    Schvaľovanie</t>
  </si>
  <si>
    <t>Schválenie návrhu rozpočtu primátorom mesta</t>
  </si>
  <si>
    <t>Zverejnenie návrhu rozpočtu</t>
  </si>
  <si>
    <t>Vypracovanie stanoviska k návrhu rozpočtu</t>
  </si>
  <si>
    <t>hlavný kontrolór</t>
  </si>
  <si>
    <t xml:space="preserve">Schvaľovanie rozpočtu </t>
  </si>
  <si>
    <t>Mestské zastupiteľstvo</t>
  </si>
  <si>
    <t xml:space="preserve">     Plnenie</t>
  </si>
  <si>
    <t>Vedenie účtovníctva a výkazníctva</t>
  </si>
  <si>
    <t>priebežne</t>
  </si>
  <si>
    <t xml:space="preserve">     rozpočtu</t>
  </si>
  <si>
    <t>Správy o plnení rozpočtu</t>
  </si>
  <si>
    <t>Finačné oddelenie</t>
  </si>
  <si>
    <t>podľa požiadaviek MsZ</t>
  </si>
  <si>
    <t>Kontrola hospodárenia s finančnými prostriedkami</t>
  </si>
  <si>
    <t>Hlavný kontrolór</t>
  </si>
  <si>
    <t>Spracovala: Ing. Florišová</t>
  </si>
  <si>
    <t xml:space="preserve">                 finančné odd.</t>
  </si>
  <si>
    <t>Schválil:  Ing. Martin Tomčányi</t>
  </si>
  <si>
    <t xml:space="preserve">             primátor mesta</t>
  </si>
  <si>
    <t>V Seredi, 1.8.2016</t>
  </si>
  <si>
    <t>MsZ, primátor, vedúci MsÚ</t>
  </si>
  <si>
    <t>1.odborné stretnutie po doručení návrhov o investície</t>
  </si>
  <si>
    <t>Celkom</t>
  </si>
  <si>
    <t>ZŠ Juraja Fándlyho</t>
  </si>
  <si>
    <t>ZŠ Jana Amosa Komenského</t>
  </si>
  <si>
    <t>Bežné výdavky</t>
  </si>
  <si>
    <t>Kapitálové výdavky</t>
  </si>
  <si>
    <t>oprava kríža a zvonice v H.Č</t>
  </si>
  <si>
    <t>výmena dverí v Dome smútku v H.Čepeni</t>
  </si>
  <si>
    <t>oplotenie štadióna v H.Čepeni + striedačky</t>
  </si>
  <si>
    <t>obnova ďalšie 2 SAD zastávky</t>
  </si>
  <si>
    <t>?</t>
  </si>
  <si>
    <t>výmena okien + parapety sociálne byty Trnavská</t>
  </si>
  <si>
    <t>rozšírenie pochovávacieho poľa</t>
  </si>
  <si>
    <t>kolumbárium</t>
  </si>
  <si>
    <t xml:space="preserve">rekonštrukcia detských ihrísk </t>
  </si>
  <si>
    <t>Spádová a Pažitná</t>
  </si>
  <si>
    <t>parkoviská na Cukrovarskej</t>
  </si>
  <si>
    <t>dopyt po mestskom rozhlase v týhto oblastiach</t>
  </si>
  <si>
    <t>reštaurovanie zrkadla na Fándlyho fare</t>
  </si>
  <si>
    <t>mestské múzeum</t>
  </si>
  <si>
    <t>Investičné požiadavky škôl na rok 2017</t>
  </si>
  <si>
    <t>Škola</t>
  </si>
  <si>
    <t>Poradie dôležitosti</t>
  </si>
  <si>
    <t>Názov   investície</t>
  </si>
  <si>
    <t>celkom</t>
  </si>
  <si>
    <t>1.</t>
  </si>
  <si>
    <t>x</t>
  </si>
  <si>
    <t>umývačka riadu do školskej jedálne</t>
  </si>
  <si>
    <t>2.</t>
  </si>
  <si>
    <t>elektrická trojpec do školskej jedálne</t>
  </si>
  <si>
    <t>3.</t>
  </si>
  <si>
    <t>rekonštrukcia atletickej dráhy</t>
  </si>
  <si>
    <t>4.</t>
  </si>
  <si>
    <t>odsávače pár, oprava potrubia vzduchotechniky, výmena prívodných výustkov 12 ks</t>
  </si>
  <si>
    <t xml:space="preserve">1. </t>
  </si>
  <si>
    <t xml:space="preserve">výmena okien budovy B - šatne pri telocvičniach - havarijný stav </t>
  </si>
  <si>
    <t>vymaľovanie budovy B - triedy, chodby</t>
  </si>
  <si>
    <t>žalúzie - budova A - kabinety - prízemie, 1. a 2. poschodie</t>
  </si>
  <si>
    <t>5.</t>
  </si>
  <si>
    <t>žalúzie - budova A - učebne, knižnica 1. a 2. poschodie</t>
  </si>
  <si>
    <t>6.</t>
  </si>
  <si>
    <t>7.</t>
  </si>
  <si>
    <t>???</t>
  </si>
  <si>
    <t>zastrešenie medzi budovami A a B</t>
  </si>
  <si>
    <t>8.</t>
  </si>
  <si>
    <t>vstupná brána, príjazdová cesta, oplotenie od Hviezdoslavovej ku šk. jedálni - budova B</t>
  </si>
  <si>
    <t>ZUŠ Jána Fischera Kvetoňa</t>
  </si>
  <si>
    <t>15 ks audioprehrávače, 15 ks metronomy, 3 ks notebooky, 2 ks dirigentské pulty</t>
  </si>
  <si>
    <t>renovácia interiérových dverí - zvuková izolácia</t>
  </si>
  <si>
    <t>projektová dokumentácia - rozšírenie koncertnej sály do priestoru záhradné átria  ZUŠ</t>
  </si>
  <si>
    <t>MŠ D.Štúra</t>
  </si>
  <si>
    <t>maľovanie interiéru, oprava šatní na D.Štúra</t>
  </si>
  <si>
    <t>oprava praskajúcich stien, klesajúce steny v hospodárskej časti Pažitná</t>
  </si>
  <si>
    <t>zakúpenie MTZ jedální (2 sporákov, prac. stoly - Cukr. ul., antikor. drez, prac. stoly Pažitná, D.Štúra, Fándlyho</t>
  </si>
  <si>
    <t>fasáda budovy na MŠ D.Štúra</t>
  </si>
  <si>
    <t>fasáda budovy na MŠ D.Štúra - EP na Fándlyho ul.</t>
  </si>
  <si>
    <t>fasáda budovy na MŠ D.Štúra - EP na Pažitnej ul.</t>
  </si>
  <si>
    <t>maľovanie jedální a kuchýň - Cukrovarská a Fándlyho</t>
  </si>
  <si>
    <t>nátery dverí a zárubní, vrátane výmeny kľučiek - Cukrovarská</t>
  </si>
  <si>
    <t>9.</t>
  </si>
  <si>
    <t>oprava elektrických rozvodov - Cukrovarská</t>
  </si>
  <si>
    <t>oprava chodníkov v areáli MŠ D.Štúra, Fándlyho, Cukrovarská</t>
  </si>
  <si>
    <t>11.</t>
  </si>
  <si>
    <t>zakúpenie detských stolov a stoličiek do ŠJ na Fándlyho, Pažitnej a D.Štúra</t>
  </si>
  <si>
    <t>12.</t>
  </si>
  <si>
    <t>detské ležadlá do MŠ D.Štúra a Pažitnej</t>
  </si>
  <si>
    <t>13.</t>
  </si>
  <si>
    <t>nové šatne pre deti - D.Štúra, Cukrovarská, Fándlyho</t>
  </si>
  <si>
    <t>14.</t>
  </si>
  <si>
    <t>zakúpenie variča cestovín D.Štúra</t>
  </si>
  <si>
    <t>15.</t>
  </si>
  <si>
    <t>zakúpenie posteľného prádla  - D.Štúra, Pažitná, Cukrovarská, Fándlyho</t>
  </si>
  <si>
    <t>16.</t>
  </si>
  <si>
    <t>zakúpenie kobercov MŠ D.Štúra, Pažitná</t>
  </si>
  <si>
    <t>MŠ Komenského</t>
  </si>
  <si>
    <t>rekonštrukcia kuchyne, rekonštrukcia plynových rozvodov, vody a kanalizácie</t>
  </si>
  <si>
    <t>výmena podlahovej krytiny v triedach a šatniach na Komenského "A"</t>
  </si>
  <si>
    <t>výmena a montáž 47 ks termohlavíc na Komenského "B"</t>
  </si>
  <si>
    <t>CELKOM</t>
  </si>
  <si>
    <t>sociálne zariadenia - budova B - prízemie, budeme riešiť cez havárie</t>
  </si>
  <si>
    <t>Vstup do budovy A - schody, pergola - havarijný stav, cez havárie</t>
  </si>
  <si>
    <t>nákup koncertného klavíra (krídla) do koncertnej sály ZUŠ</t>
  </si>
  <si>
    <t>Nórske fondy-kaštieľ + park</t>
  </si>
  <si>
    <t>spevnená plocha na státie vozidiel</t>
  </si>
  <si>
    <t>prenájom od Trnavskej arcidiecéze</t>
  </si>
  <si>
    <t>prestrešenie plochy pred DC a MAMAklubom</t>
  </si>
  <si>
    <t>klimatizácia kinosály NOVA</t>
  </si>
  <si>
    <t>výmena okien a zateplenie budovy obchodného centra NOVA a rekonštrukcia elektroinštalácie</t>
  </si>
  <si>
    <t>oprava terasy a schodov pri priestore bývalého New Yourku</t>
  </si>
  <si>
    <t>vyregulovanie kúrenia v budove DK-stará a nová časť</t>
  </si>
  <si>
    <t>boduje poslanec - pridelí 55 bodov od 10 po 1. body vypisuje do zelených políčok</t>
  </si>
  <si>
    <t xml:space="preserve">10 bodov za najprioritnejšiu investíciu, ...1 - bod pre jeho v poradí 10.prioritu. </t>
  </si>
  <si>
    <t>M.Bucha</t>
  </si>
  <si>
    <t>M.Hanus</t>
  </si>
  <si>
    <t>D.Irsák</t>
  </si>
  <si>
    <t>M.Irsák</t>
  </si>
  <si>
    <t>D. Matuš</t>
  </si>
  <si>
    <t>B Vydar</t>
  </si>
  <si>
    <t>L Vesel</t>
  </si>
  <si>
    <t>I.Belan</t>
  </si>
  <si>
    <t>M.Buch</t>
  </si>
  <si>
    <t>A.Dubra</t>
  </si>
  <si>
    <t>B.Horvá</t>
  </si>
  <si>
    <t>P.Karm</t>
  </si>
  <si>
    <t>T. Karm</t>
  </si>
  <si>
    <t>M.Korič</t>
  </si>
  <si>
    <t>M.Kralo</t>
  </si>
  <si>
    <t>M.Lovec</t>
  </si>
  <si>
    <t>M.Német</t>
  </si>
  <si>
    <t>R.Stare</t>
  </si>
  <si>
    <t>P.Kurbel</t>
  </si>
  <si>
    <t>schválená dotácia a účasť 90,+ ďalších 230+?</t>
  </si>
  <si>
    <t>zateplenie a strecha telocvičňa ZŠ JAK - havária</t>
  </si>
  <si>
    <t>schválená dotácia, účasť mesta min 35-70tis</t>
  </si>
  <si>
    <t>parkovisko pri kostole, cca 23 miest na státie, nie je ešte projekt</t>
  </si>
  <si>
    <t>rekonštrukcia chodníka Trnavská od IDC až po Plastoplan</t>
  </si>
  <si>
    <t xml:space="preserve">stojí na ňom voda </t>
  </si>
  <si>
    <t>rekonštrukcia chodníka od kaplnky do H.Č.</t>
  </si>
  <si>
    <t>poškodený</t>
  </si>
  <si>
    <t>Dokument starostlivosť o dreviny</t>
  </si>
  <si>
    <t>sme povinní ho urobiť časom</t>
  </si>
  <si>
    <t>pokračovanie rekonštrukcií zastávok</t>
  </si>
  <si>
    <t>čo Ďalej?</t>
  </si>
  <si>
    <t>zastaralé okná</t>
  </si>
  <si>
    <t>SMS investícia</t>
  </si>
  <si>
    <t xml:space="preserve"> </t>
  </si>
  <si>
    <t>súčet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</si>
</sst>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gray125">
        <bgColor rgb="FF92D050"/>
      </patternFill>
    </fill>
    <fill>
      <patternFill patternType="solid">
        <fgColor rgb="FF92D050"/>
        <bgColor indexed="4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2" fillId="0" borderId="0"/>
  </cellStyleXfs>
  <cellXfs count="126">
    <xf numFmtId="0" fontId="0" fillId="0" borderId="0" xfId="0"/>
    <xf numFmtId="0" fontId="0" fillId="0" borderId="1" xfId="0" applyBorder="1"/>
    <xf numFmtId="0" fontId="1" fillId="0" borderId="0" xfId="0" applyFont="1"/>
    <xf numFmtId="0" fontId="0" fillId="6" borderId="1" xfId="0" applyFill="1" applyBorder="1" applyAlignment="1">
      <alignment horizontal="center"/>
    </xf>
    <xf numFmtId="0" fontId="0" fillId="4" borderId="0" xfId="0" applyFill="1"/>
    <xf numFmtId="0" fontId="0" fillId="7" borderId="2" xfId="0" applyFill="1" applyBorder="1"/>
    <xf numFmtId="0" fontId="0" fillId="8" borderId="1" xfId="0" applyFill="1" applyBorder="1"/>
    <xf numFmtId="0" fontId="2" fillId="9" borderId="1" xfId="0" applyFont="1" applyFill="1" applyBorder="1"/>
    <xf numFmtId="14" fontId="0" fillId="7" borderId="1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7" borderId="3" xfId="0" applyFill="1" applyBorder="1"/>
    <xf numFmtId="0" fontId="0" fillId="9" borderId="1" xfId="0" applyFill="1" applyBorder="1"/>
    <xf numFmtId="0" fontId="0" fillId="7" borderId="4" xfId="0" applyFill="1" applyBorder="1"/>
    <xf numFmtId="0" fontId="0" fillId="10" borderId="0" xfId="0" applyFill="1"/>
    <xf numFmtId="0" fontId="0" fillId="4" borderId="0" xfId="0" applyFill="1" applyAlignment="1">
      <alignment horizontal="center"/>
    </xf>
    <xf numFmtId="0" fontId="0" fillId="11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2" borderId="2" xfId="0" applyFill="1" applyBorder="1" applyAlignment="1">
      <alignment horizontal="center"/>
    </xf>
    <xf numFmtId="0" fontId="0" fillId="11" borderId="3" xfId="0" applyFill="1" applyBorder="1"/>
    <xf numFmtId="0" fontId="0" fillId="8" borderId="4" xfId="0" applyFill="1" applyBorder="1"/>
    <xf numFmtId="0" fontId="2" fillId="9" borderId="4" xfId="0" applyFont="1" applyFill="1" applyBorder="1"/>
    <xf numFmtId="14" fontId="0" fillId="12" borderId="4" xfId="0" applyNumberFormat="1" applyFill="1" applyBorder="1" applyAlignment="1">
      <alignment horizontal="center"/>
    </xf>
    <xf numFmtId="0" fontId="0" fillId="1" borderId="2" xfId="0" applyFill="1" applyBorder="1"/>
    <xf numFmtId="0" fontId="2" fillId="1" borderId="4" xfId="0" applyFont="1" applyFill="1" applyBorder="1"/>
    <xf numFmtId="0" fontId="0" fillId="12" borderId="4" xfId="0" applyFill="1" applyBorder="1" applyAlignment="1">
      <alignment horizontal="center"/>
    </xf>
    <xf numFmtId="0" fontId="0" fillId="13" borderId="2" xfId="0" applyFill="1" applyBorder="1"/>
    <xf numFmtId="0" fontId="0" fillId="1" borderId="4" xfId="0" applyFill="1" applyBorder="1"/>
    <xf numFmtId="0" fontId="2" fillId="1" borderId="1" xfId="0" applyFont="1" applyFill="1" applyBorder="1"/>
    <xf numFmtId="14" fontId="0" fillId="12" borderId="1" xfId="0" applyNumberFormat="1" applyFill="1" applyBorder="1" applyAlignment="1">
      <alignment horizontal="center"/>
    </xf>
    <xf numFmtId="0" fontId="0" fillId="11" borderId="4" xfId="0" applyFill="1" applyBorder="1"/>
    <xf numFmtId="0" fontId="2" fillId="12" borderId="1" xfId="0" applyFont="1" applyFill="1" applyBorder="1" applyAlignment="1">
      <alignment horizontal="center"/>
    </xf>
    <xf numFmtId="0" fontId="0" fillId="0" borderId="3" xfId="0" applyFill="1" applyBorder="1"/>
    <xf numFmtId="0" fontId="0" fillId="14" borderId="2" xfId="0" applyFill="1" applyBorder="1"/>
    <xf numFmtId="14" fontId="0" fillId="14" borderId="1" xfId="0" applyNumberFormat="1" applyFill="1" applyBorder="1" applyAlignment="1">
      <alignment horizontal="center"/>
    </xf>
    <xf numFmtId="0" fontId="0" fillId="14" borderId="3" xfId="0" applyFill="1" applyBorder="1"/>
    <xf numFmtId="0" fontId="0" fillId="1" borderId="1" xfId="0" applyFill="1" applyBorder="1"/>
    <xf numFmtId="0" fontId="0" fillId="14" borderId="4" xfId="0" applyFill="1" applyBorder="1"/>
    <xf numFmtId="0" fontId="0" fillId="3" borderId="2" xfId="0" applyFill="1" applyBorder="1"/>
    <xf numFmtId="0" fontId="0" fillId="3" borderId="1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0" borderId="0" xfId="0" applyBorder="1"/>
    <xf numFmtId="0" fontId="0" fillId="10" borderId="0" xfId="0" applyFill="1" applyBorder="1"/>
    <xf numFmtId="0" fontId="0" fillId="5" borderId="4" xfId="0" applyFill="1" applyBorder="1"/>
    <xf numFmtId="0" fontId="0" fillId="15" borderId="4" xfId="0" applyFill="1" applyBorder="1"/>
    <xf numFmtId="14" fontId="0" fillId="16" borderId="4" xfId="0" applyNumberFormat="1" applyFill="1" applyBorder="1" applyAlignment="1">
      <alignment horizontal="center"/>
    </xf>
    <xf numFmtId="3" fontId="0" fillId="0" borderId="0" xfId="0" applyNumberFormat="1"/>
    <xf numFmtId="0" fontId="7" fillId="0" borderId="2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/>
    <xf numFmtId="0" fontId="9" fillId="0" borderId="1" xfId="0" applyFont="1" applyFill="1" applyBorder="1" applyAlignment="1">
      <alignment vertical="center"/>
    </xf>
    <xf numFmtId="0" fontId="12" fillId="0" borderId="0" xfId="0" applyFont="1"/>
    <xf numFmtId="0" fontId="0" fillId="4" borderId="0" xfId="0" applyFill="1" applyBorder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1" xfId="0" applyFill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1" fillId="0" borderId="1" xfId="2" applyFill="1" applyBorder="1" applyAlignment="1">
      <alignment horizontal="center"/>
    </xf>
    <xf numFmtId="0" fontId="11" fillId="0" borderId="0" xfId="2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0" fillId="0" borderId="13" xfId="0" applyFill="1" applyBorder="1"/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0" fillId="0" borderId="18" xfId="0" applyFill="1" applyBorder="1"/>
    <xf numFmtId="3" fontId="7" fillId="0" borderId="6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0" fillId="0" borderId="19" xfId="0" applyFill="1" applyBorder="1"/>
    <xf numFmtId="0" fontId="3" fillId="0" borderId="1" xfId="0" applyFont="1" applyFill="1" applyBorder="1" applyAlignment="1">
      <alignment vertical="center"/>
    </xf>
    <xf numFmtId="0" fontId="0" fillId="0" borderId="20" xfId="0" applyFill="1" applyBorder="1"/>
    <xf numFmtId="3" fontId="7" fillId="0" borderId="21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4" xfId="0" applyFill="1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23" xfId="0" applyFont="1" applyFill="1" applyBorder="1"/>
    <xf numFmtId="0" fontId="0" fillId="0" borderId="22" xfId="0" applyFill="1" applyBorder="1"/>
    <xf numFmtId="3" fontId="7" fillId="0" borderId="4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0" fillId="0" borderId="25" xfId="0" applyFill="1" applyBorder="1"/>
    <xf numFmtId="3" fontId="7" fillId="0" borderId="6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/>
    </xf>
    <xf numFmtId="3" fontId="0" fillId="0" borderId="18" xfId="0" applyNumberFormat="1" applyFill="1" applyBorder="1"/>
    <xf numFmtId="0" fontId="7" fillId="0" borderId="24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0" fillId="0" borderId="27" xfId="0" applyFill="1" applyBorder="1"/>
    <xf numFmtId="3" fontId="7" fillId="0" borderId="2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wrapText="1"/>
    </xf>
    <xf numFmtId="0" fontId="0" fillId="0" borderId="29" xfId="0" applyFill="1" applyBorder="1"/>
    <xf numFmtId="3" fontId="0" fillId="0" borderId="30" xfId="0" applyNumberForma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/>
    <xf numFmtId="0" fontId="13" fillId="0" borderId="0" xfId="0" applyFont="1" applyFill="1" applyAlignment="1">
      <alignment horizontal="center"/>
    </xf>
  </cellXfs>
  <cellStyles count="4">
    <cellStyle name="Normálna" xfId="0" builtinId="0"/>
    <cellStyle name="Normálna 2" xfId="1"/>
    <cellStyle name="Normálna 3" xfId="2"/>
    <cellStyle name="Vysvetľujúci tex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D33" sqref="A1:D33"/>
    </sheetView>
  </sheetViews>
  <sheetFormatPr defaultRowHeight="15" x14ac:dyDescent="0.25"/>
  <cols>
    <col min="1" max="1" width="23.5703125" customWidth="1"/>
    <col min="2" max="2" width="59.28515625" customWidth="1"/>
    <col min="3" max="3" width="24.7109375" customWidth="1"/>
    <col min="4" max="4" width="24.42578125" customWidth="1"/>
    <col min="257" max="257" width="23.5703125" customWidth="1"/>
    <col min="258" max="258" width="52.42578125" customWidth="1"/>
    <col min="259" max="259" width="23.42578125" customWidth="1"/>
    <col min="260" max="260" width="24.42578125" customWidth="1"/>
    <col min="513" max="513" width="23.5703125" customWidth="1"/>
    <col min="514" max="514" width="52.42578125" customWidth="1"/>
    <col min="515" max="515" width="23.42578125" customWidth="1"/>
    <col min="516" max="516" width="24.42578125" customWidth="1"/>
    <col min="769" max="769" width="23.5703125" customWidth="1"/>
    <col min="770" max="770" width="52.42578125" customWidth="1"/>
    <col min="771" max="771" width="23.42578125" customWidth="1"/>
    <col min="772" max="772" width="24.42578125" customWidth="1"/>
    <col min="1025" max="1025" width="23.5703125" customWidth="1"/>
    <col min="1026" max="1026" width="52.42578125" customWidth="1"/>
    <col min="1027" max="1027" width="23.42578125" customWidth="1"/>
    <col min="1028" max="1028" width="24.42578125" customWidth="1"/>
    <col min="1281" max="1281" width="23.5703125" customWidth="1"/>
    <col min="1282" max="1282" width="52.42578125" customWidth="1"/>
    <col min="1283" max="1283" width="23.42578125" customWidth="1"/>
    <col min="1284" max="1284" width="24.42578125" customWidth="1"/>
    <col min="1537" max="1537" width="23.5703125" customWidth="1"/>
    <col min="1538" max="1538" width="52.42578125" customWidth="1"/>
    <col min="1539" max="1539" width="23.42578125" customWidth="1"/>
    <col min="1540" max="1540" width="24.42578125" customWidth="1"/>
    <col min="1793" max="1793" width="23.5703125" customWidth="1"/>
    <col min="1794" max="1794" width="52.42578125" customWidth="1"/>
    <col min="1795" max="1795" width="23.42578125" customWidth="1"/>
    <col min="1796" max="1796" width="24.42578125" customWidth="1"/>
    <col min="2049" max="2049" width="23.5703125" customWidth="1"/>
    <col min="2050" max="2050" width="52.42578125" customWidth="1"/>
    <col min="2051" max="2051" width="23.42578125" customWidth="1"/>
    <col min="2052" max="2052" width="24.42578125" customWidth="1"/>
    <col min="2305" max="2305" width="23.5703125" customWidth="1"/>
    <col min="2306" max="2306" width="52.42578125" customWidth="1"/>
    <col min="2307" max="2307" width="23.42578125" customWidth="1"/>
    <col min="2308" max="2308" width="24.42578125" customWidth="1"/>
    <col min="2561" max="2561" width="23.5703125" customWidth="1"/>
    <col min="2562" max="2562" width="52.42578125" customWidth="1"/>
    <col min="2563" max="2563" width="23.42578125" customWidth="1"/>
    <col min="2564" max="2564" width="24.42578125" customWidth="1"/>
    <col min="2817" max="2817" width="23.5703125" customWidth="1"/>
    <col min="2818" max="2818" width="52.42578125" customWidth="1"/>
    <col min="2819" max="2819" width="23.42578125" customWidth="1"/>
    <col min="2820" max="2820" width="24.42578125" customWidth="1"/>
    <col min="3073" max="3073" width="23.5703125" customWidth="1"/>
    <col min="3074" max="3074" width="52.42578125" customWidth="1"/>
    <col min="3075" max="3075" width="23.42578125" customWidth="1"/>
    <col min="3076" max="3076" width="24.42578125" customWidth="1"/>
    <col min="3329" max="3329" width="23.5703125" customWidth="1"/>
    <col min="3330" max="3330" width="52.42578125" customWidth="1"/>
    <col min="3331" max="3331" width="23.42578125" customWidth="1"/>
    <col min="3332" max="3332" width="24.42578125" customWidth="1"/>
    <col min="3585" max="3585" width="23.5703125" customWidth="1"/>
    <col min="3586" max="3586" width="52.42578125" customWidth="1"/>
    <col min="3587" max="3587" width="23.42578125" customWidth="1"/>
    <col min="3588" max="3588" width="24.42578125" customWidth="1"/>
    <col min="3841" max="3841" width="23.5703125" customWidth="1"/>
    <col min="3842" max="3842" width="52.42578125" customWidth="1"/>
    <col min="3843" max="3843" width="23.42578125" customWidth="1"/>
    <col min="3844" max="3844" width="24.42578125" customWidth="1"/>
    <col min="4097" max="4097" width="23.5703125" customWidth="1"/>
    <col min="4098" max="4098" width="52.42578125" customWidth="1"/>
    <col min="4099" max="4099" width="23.42578125" customWidth="1"/>
    <col min="4100" max="4100" width="24.42578125" customWidth="1"/>
    <col min="4353" max="4353" width="23.5703125" customWidth="1"/>
    <col min="4354" max="4354" width="52.42578125" customWidth="1"/>
    <col min="4355" max="4355" width="23.42578125" customWidth="1"/>
    <col min="4356" max="4356" width="24.42578125" customWidth="1"/>
    <col min="4609" max="4609" width="23.5703125" customWidth="1"/>
    <col min="4610" max="4610" width="52.42578125" customWidth="1"/>
    <col min="4611" max="4611" width="23.42578125" customWidth="1"/>
    <col min="4612" max="4612" width="24.42578125" customWidth="1"/>
    <col min="4865" max="4865" width="23.5703125" customWidth="1"/>
    <col min="4866" max="4866" width="52.42578125" customWidth="1"/>
    <col min="4867" max="4867" width="23.42578125" customWidth="1"/>
    <col min="4868" max="4868" width="24.42578125" customWidth="1"/>
    <col min="5121" max="5121" width="23.5703125" customWidth="1"/>
    <col min="5122" max="5122" width="52.42578125" customWidth="1"/>
    <col min="5123" max="5123" width="23.42578125" customWidth="1"/>
    <col min="5124" max="5124" width="24.42578125" customWidth="1"/>
    <col min="5377" max="5377" width="23.5703125" customWidth="1"/>
    <col min="5378" max="5378" width="52.42578125" customWidth="1"/>
    <col min="5379" max="5379" width="23.42578125" customWidth="1"/>
    <col min="5380" max="5380" width="24.42578125" customWidth="1"/>
    <col min="5633" max="5633" width="23.5703125" customWidth="1"/>
    <col min="5634" max="5634" width="52.42578125" customWidth="1"/>
    <col min="5635" max="5635" width="23.42578125" customWidth="1"/>
    <col min="5636" max="5636" width="24.42578125" customWidth="1"/>
    <col min="5889" max="5889" width="23.5703125" customWidth="1"/>
    <col min="5890" max="5890" width="52.42578125" customWidth="1"/>
    <col min="5891" max="5891" width="23.42578125" customWidth="1"/>
    <col min="5892" max="5892" width="24.42578125" customWidth="1"/>
    <col min="6145" max="6145" width="23.5703125" customWidth="1"/>
    <col min="6146" max="6146" width="52.42578125" customWidth="1"/>
    <col min="6147" max="6147" width="23.42578125" customWidth="1"/>
    <col min="6148" max="6148" width="24.42578125" customWidth="1"/>
    <col min="6401" max="6401" width="23.5703125" customWidth="1"/>
    <col min="6402" max="6402" width="52.42578125" customWidth="1"/>
    <col min="6403" max="6403" width="23.42578125" customWidth="1"/>
    <col min="6404" max="6404" width="24.42578125" customWidth="1"/>
    <col min="6657" max="6657" width="23.5703125" customWidth="1"/>
    <col min="6658" max="6658" width="52.42578125" customWidth="1"/>
    <col min="6659" max="6659" width="23.42578125" customWidth="1"/>
    <col min="6660" max="6660" width="24.42578125" customWidth="1"/>
    <col min="6913" max="6913" width="23.5703125" customWidth="1"/>
    <col min="6914" max="6914" width="52.42578125" customWidth="1"/>
    <col min="6915" max="6915" width="23.42578125" customWidth="1"/>
    <col min="6916" max="6916" width="24.42578125" customWidth="1"/>
    <col min="7169" max="7169" width="23.5703125" customWidth="1"/>
    <col min="7170" max="7170" width="52.42578125" customWidth="1"/>
    <col min="7171" max="7171" width="23.42578125" customWidth="1"/>
    <col min="7172" max="7172" width="24.42578125" customWidth="1"/>
    <col min="7425" max="7425" width="23.5703125" customWidth="1"/>
    <col min="7426" max="7426" width="52.42578125" customWidth="1"/>
    <col min="7427" max="7427" width="23.42578125" customWidth="1"/>
    <col min="7428" max="7428" width="24.42578125" customWidth="1"/>
    <col min="7681" max="7681" width="23.5703125" customWidth="1"/>
    <col min="7682" max="7682" width="52.42578125" customWidth="1"/>
    <col min="7683" max="7683" width="23.42578125" customWidth="1"/>
    <col min="7684" max="7684" width="24.42578125" customWidth="1"/>
    <col min="7937" max="7937" width="23.5703125" customWidth="1"/>
    <col min="7938" max="7938" width="52.42578125" customWidth="1"/>
    <col min="7939" max="7939" width="23.42578125" customWidth="1"/>
    <col min="7940" max="7940" width="24.42578125" customWidth="1"/>
    <col min="8193" max="8193" width="23.5703125" customWidth="1"/>
    <col min="8194" max="8194" width="52.42578125" customWidth="1"/>
    <col min="8195" max="8195" width="23.42578125" customWidth="1"/>
    <col min="8196" max="8196" width="24.42578125" customWidth="1"/>
    <col min="8449" max="8449" width="23.5703125" customWidth="1"/>
    <col min="8450" max="8450" width="52.42578125" customWidth="1"/>
    <col min="8451" max="8451" width="23.42578125" customWidth="1"/>
    <col min="8452" max="8452" width="24.42578125" customWidth="1"/>
    <col min="8705" max="8705" width="23.5703125" customWidth="1"/>
    <col min="8706" max="8706" width="52.42578125" customWidth="1"/>
    <col min="8707" max="8707" width="23.42578125" customWidth="1"/>
    <col min="8708" max="8708" width="24.42578125" customWidth="1"/>
    <col min="8961" max="8961" width="23.5703125" customWidth="1"/>
    <col min="8962" max="8962" width="52.42578125" customWidth="1"/>
    <col min="8963" max="8963" width="23.42578125" customWidth="1"/>
    <col min="8964" max="8964" width="24.42578125" customWidth="1"/>
    <col min="9217" max="9217" width="23.5703125" customWidth="1"/>
    <col min="9218" max="9218" width="52.42578125" customWidth="1"/>
    <col min="9219" max="9219" width="23.42578125" customWidth="1"/>
    <col min="9220" max="9220" width="24.42578125" customWidth="1"/>
    <col min="9473" max="9473" width="23.5703125" customWidth="1"/>
    <col min="9474" max="9474" width="52.42578125" customWidth="1"/>
    <col min="9475" max="9475" width="23.42578125" customWidth="1"/>
    <col min="9476" max="9476" width="24.42578125" customWidth="1"/>
    <col min="9729" max="9729" width="23.5703125" customWidth="1"/>
    <col min="9730" max="9730" width="52.42578125" customWidth="1"/>
    <col min="9731" max="9731" width="23.42578125" customWidth="1"/>
    <col min="9732" max="9732" width="24.42578125" customWidth="1"/>
    <col min="9985" max="9985" width="23.5703125" customWidth="1"/>
    <col min="9986" max="9986" width="52.42578125" customWidth="1"/>
    <col min="9987" max="9987" width="23.42578125" customWidth="1"/>
    <col min="9988" max="9988" width="24.42578125" customWidth="1"/>
    <col min="10241" max="10241" width="23.5703125" customWidth="1"/>
    <col min="10242" max="10242" width="52.42578125" customWidth="1"/>
    <col min="10243" max="10243" width="23.42578125" customWidth="1"/>
    <col min="10244" max="10244" width="24.42578125" customWidth="1"/>
    <col min="10497" max="10497" width="23.5703125" customWidth="1"/>
    <col min="10498" max="10498" width="52.42578125" customWidth="1"/>
    <col min="10499" max="10499" width="23.42578125" customWidth="1"/>
    <col min="10500" max="10500" width="24.42578125" customWidth="1"/>
    <col min="10753" max="10753" width="23.5703125" customWidth="1"/>
    <col min="10754" max="10754" width="52.42578125" customWidth="1"/>
    <col min="10755" max="10755" width="23.42578125" customWidth="1"/>
    <col min="10756" max="10756" width="24.42578125" customWidth="1"/>
    <col min="11009" max="11009" width="23.5703125" customWidth="1"/>
    <col min="11010" max="11010" width="52.42578125" customWidth="1"/>
    <col min="11011" max="11011" width="23.42578125" customWidth="1"/>
    <col min="11012" max="11012" width="24.42578125" customWidth="1"/>
    <col min="11265" max="11265" width="23.5703125" customWidth="1"/>
    <col min="11266" max="11266" width="52.42578125" customWidth="1"/>
    <col min="11267" max="11267" width="23.42578125" customWidth="1"/>
    <col min="11268" max="11268" width="24.42578125" customWidth="1"/>
    <col min="11521" max="11521" width="23.5703125" customWidth="1"/>
    <col min="11522" max="11522" width="52.42578125" customWidth="1"/>
    <col min="11523" max="11523" width="23.42578125" customWidth="1"/>
    <col min="11524" max="11524" width="24.42578125" customWidth="1"/>
    <col min="11777" max="11777" width="23.5703125" customWidth="1"/>
    <col min="11778" max="11778" width="52.42578125" customWidth="1"/>
    <col min="11779" max="11779" width="23.42578125" customWidth="1"/>
    <col min="11780" max="11780" width="24.42578125" customWidth="1"/>
    <col min="12033" max="12033" width="23.5703125" customWidth="1"/>
    <col min="12034" max="12034" width="52.42578125" customWidth="1"/>
    <col min="12035" max="12035" width="23.42578125" customWidth="1"/>
    <col min="12036" max="12036" width="24.42578125" customWidth="1"/>
    <col min="12289" max="12289" width="23.5703125" customWidth="1"/>
    <col min="12290" max="12290" width="52.42578125" customWidth="1"/>
    <col min="12291" max="12291" width="23.42578125" customWidth="1"/>
    <col min="12292" max="12292" width="24.42578125" customWidth="1"/>
    <col min="12545" max="12545" width="23.5703125" customWidth="1"/>
    <col min="12546" max="12546" width="52.42578125" customWidth="1"/>
    <col min="12547" max="12547" width="23.42578125" customWidth="1"/>
    <col min="12548" max="12548" width="24.42578125" customWidth="1"/>
    <col min="12801" max="12801" width="23.5703125" customWidth="1"/>
    <col min="12802" max="12802" width="52.42578125" customWidth="1"/>
    <col min="12803" max="12803" width="23.42578125" customWidth="1"/>
    <col min="12804" max="12804" width="24.42578125" customWidth="1"/>
    <col min="13057" max="13057" width="23.5703125" customWidth="1"/>
    <col min="13058" max="13058" width="52.42578125" customWidth="1"/>
    <col min="13059" max="13059" width="23.42578125" customWidth="1"/>
    <col min="13060" max="13060" width="24.42578125" customWidth="1"/>
    <col min="13313" max="13313" width="23.5703125" customWidth="1"/>
    <col min="13314" max="13314" width="52.42578125" customWidth="1"/>
    <col min="13315" max="13315" width="23.42578125" customWidth="1"/>
    <col min="13316" max="13316" width="24.42578125" customWidth="1"/>
    <col min="13569" max="13569" width="23.5703125" customWidth="1"/>
    <col min="13570" max="13570" width="52.42578125" customWidth="1"/>
    <col min="13571" max="13571" width="23.42578125" customWidth="1"/>
    <col min="13572" max="13572" width="24.42578125" customWidth="1"/>
    <col min="13825" max="13825" width="23.5703125" customWidth="1"/>
    <col min="13826" max="13826" width="52.42578125" customWidth="1"/>
    <col min="13827" max="13827" width="23.42578125" customWidth="1"/>
    <col min="13828" max="13828" width="24.42578125" customWidth="1"/>
    <col min="14081" max="14081" width="23.5703125" customWidth="1"/>
    <col min="14082" max="14082" width="52.42578125" customWidth="1"/>
    <col min="14083" max="14083" width="23.42578125" customWidth="1"/>
    <col min="14084" max="14084" width="24.42578125" customWidth="1"/>
    <col min="14337" max="14337" width="23.5703125" customWidth="1"/>
    <col min="14338" max="14338" width="52.42578125" customWidth="1"/>
    <col min="14339" max="14339" width="23.42578125" customWidth="1"/>
    <col min="14340" max="14340" width="24.42578125" customWidth="1"/>
    <col min="14593" max="14593" width="23.5703125" customWidth="1"/>
    <col min="14594" max="14594" width="52.42578125" customWidth="1"/>
    <col min="14595" max="14595" width="23.42578125" customWidth="1"/>
    <col min="14596" max="14596" width="24.42578125" customWidth="1"/>
    <col min="14849" max="14849" width="23.5703125" customWidth="1"/>
    <col min="14850" max="14850" width="52.42578125" customWidth="1"/>
    <col min="14851" max="14851" width="23.42578125" customWidth="1"/>
    <col min="14852" max="14852" width="24.42578125" customWidth="1"/>
    <col min="15105" max="15105" width="23.5703125" customWidth="1"/>
    <col min="15106" max="15106" width="52.42578125" customWidth="1"/>
    <col min="15107" max="15107" width="23.42578125" customWidth="1"/>
    <col min="15108" max="15108" width="24.42578125" customWidth="1"/>
    <col min="15361" max="15361" width="23.5703125" customWidth="1"/>
    <col min="15362" max="15362" width="52.42578125" customWidth="1"/>
    <col min="15363" max="15363" width="23.42578125" customWidth="1"/>
    <col min="15364" max="15364" width="24.42578125" customWidth="1"/>
    <col min="15617" max="15617" width="23.5703125" customWidth="1"/>
    <col min="15618" max="15618" width="52.42578125" customWidth="1"/>
    <col min="15619" max="15619" width="23.42578125" customWidth="1"/>
    <col min="15620" max="15620" width="24.42578125" customWidth="1"/>
    <col min="15873" max="15873" width="23.5703125" customWidth="1"/>
    <col min="15874" max="15874" width="52.42578125" customWidth="1"/>
    <col min="15875" max="15875" width="23.42578125" customWidth="1"/>
    <col min="15876" max="15876" width="24.42578125" customWidth="1"/>
    <col min="16129" max="16129" width="23.5703125" customWidth="1"/>
    <col min="16130" max="16130" width="52.42578125" customWidth="1"/>
    <col min="16131" max="16131" width="23.42578125" customWidth="1"/>
    <col min="16132" max="16132" width="24.42578125" customWidth="1"/>
  </cols>
  <sheetData>
    <row r="1" spans="1:9" ht="15.75" x14ac:dyDescent="0.25">
      <c r="B1" s="2" t="s">
        <v>24</v>
      </c>
    </row>
    <row r="3" spans="1:9" x14ac:dyDescent="0.25">
      <c r="A3" s="3" t="s">
        <v>25</v>
      </c>
      <c r="B3" s="3" t="s">
        <v>26</v>
      </c>
      <c r="C3" s="3" t="s">
        <v>27</v>
      </c>
      <c r="D3" s="3" t="s">
        <v>28</v>
      </c>
    </row>
    <row r="4" spans="1:9" x14ac:dyDescent="0.25">
      <c r="D4" s="4"/>
    </row>
    <row r="5" spans="1:9" x14ac:dyDescent="0.25">
      <c r="A5" s="5"/>
      <c r="B5" s="6" t="s">
        <v>29</v>
      </c>
      <c r="C5" s="7" t="s">
        <v>30</v>
      </c>
      <c r="D5" s="8">
        <v>42583</v>
      </c>
      <c r="I5" s="9"/>
    </row>
    <row r="6" spans="1:9" x14ac:dyDescent="0.25">
      <c r="A6" s="10" t="s">
        <v>31</v>
      </c>
      <c r="B6" s="6" t="s">
        <v>32</v>
      </c>
      <c r="C6" s="11" t="s">
        <v>33</v>
      </c>
      <c r="D6" s="8">
        <v>42585</v>
      </c>
      <c r="I6" s="9"/>
    </row>
    <row r="7" spans="1:9" x14ac:dyDescent="0.25">
      <c r="A7" s="10" t="s">
        <v>34</v>
      </c>
      <c r="B7" s="6" t="s">
        <v>35</v>
      </c>
      <c r="C7" s="11" t="s">
        <v>36</v>
      </c>
      <c r="D7" s="8">
        <v>42621</v>
      </c>
      <c r="I7" s="9"/>
    </row>
    <row r="8" spans="1:9" x14ac:dyDescent="0.25">
      <c r="A8" s="12"/>
      <c r="B8" s="6" t="s">
        <v>37</v>
      </c>
      <c r="C8" s="7" t="s">
        <v>38</v>
      </c>
      <c r="D8" s="8">
        <v>42627</v>
      </c>
      <c r="I8" s="9"/>
    </row>
    <row r="9" spans="1:9" x14ac:dyDescent="0.25">
      <c r="C9" s="13"/>
      <c r="D9" s="14"/>
      <c r="I9" s="9"/>
    </row>
    <row r="10" spans="1:9" x14ac:dyDescent="0.25">
      <c r="A10" s="15"/>
      <c r="B10" s="16" t="s">
        <v>39</v>
      </c>
      <c r="C10" s="17"/>
      <c r="D10" s="18"/>
      <c r="I10" s="9"/>
    </row>
    <row r="11" spans="1:9" x14ac:dyDescent="0.25">
      <c r="A11" s="19"/>
      <c r="B11" s="20" t="s">
        <v>40</v>
      </c>
      <c r="C11" s="21" t="s">
        <v>38</v>
      </c>
      <c r="D11" s="8">
        <v>42633</v>
      </c>
    </row>
    <row r="12" spans="1:9" x14ac:dyDescent="0.25">
      <c r="A12" s="19"/>
      <c r="B12" s="16" t="s">
        <v>41</v>
      </c>
      <c r="C12" s="23"/>
      <c r="D12" s="18"/>
    </row>
    <row r="13" spans="1:9" x14ac:dyDescent="0.25">
      <c r="A13" s="19"/>
      <c r="B13" s="20" t="s">
        <v>42</v>
      </c>
      <c r="C13" s="24" t="s">
        <v>38</v>
      </c>
      <c r="D13" s="25" t="s">
        <v>43</v>
      </c>
    </row>
    <row r="14" spans="1:9" x14ac:dyDescent="0.25">
      <c r="A14" s="19" t="s">
        <v>44</v>
      </c>
      <c r="B14" s="26" t="s">
        <v>45</v>
      </c>
      <c r="C14" s="23"/>
      <c r="D14" s="18"/>
    </row>
    <row r="15" spans="1:9" x14ac:dyDescent="0.25">
      <c r="A15" s="19" t="s">
        <v>46</v>
      </c>
      <c r="B15" s="20" t="s">
        <v>47</v>
      </c>
      <c r="C15" s="27" t="s">
        <v>48</v>
      </c>
      <c r="D15" s="22">
        <v>42643</v>
      </c>
    </row>
    <row r="16" spans="1:9" x14ac:dyDescent="0.25">
      <c r="A16" s="19"/>
      <c r="B16" s="44" t="s">
        <v>82</v>
      </c>
      <c r="C16" s="45" t="s">
        <v>81</v>
      </c>
      <c r="D16" s="46">
        <v>42647</v>
      </c>
    </row>
    <row r="17" spans="1:4" x14ac:dyDescent="0.25">
      <c r="A17" s="19"/>
      <c r="B17" s="6" t="s">
        <v>49</v>
      </c>
      <c r="C17" s="28" t="s">
        <v>50</v>
      </c>
      <c r="D17" s="29">
        <v>42650</v>
      </c>
    </row>
    <row r="18" spans="1:4" x14ac:dyDescent="0.25">
      <c r="A18" s="19"/>
      <c r="B18" s="6" t="s">
        <v>51</v>
      </c>
      <c r="C18" s="28" t="s">
        <v>38</v>
      </c>
      <c r="D18" s="29">
        <v>42660</v>
      </c>
    </row>
    <row r="19" spans="1:4" x14ac:dyDescent="0.25">
      <c r="A19" s="19"/>
      <c r="B19" s="6" t="s">
        <v>52</v>
      </c>
      <c r="C19" s="28" t="s">
        <v>53</v>
      </c>
      <c r="D19" s="29">
        <v>42664</v>
      </c>
    </row>
    <row r="20" spans="1:4" x14ac:dyDescent="0.25">
      <c r="A20" s="30"/>
      <c r="B20" s="6" t="s">
        <v>54</v>
      </c>
      <c r="C20" s="28" t="s">
        <v>55</v>
      </c>
      <c r="D20" s="31" t="s">
        <v>56</v>
      </c>
    </row>
    <row r="21" spans="1:4" x14ac:dyDescent="0.25">
      <c r="A21" s="32"/>
      <c r="C21" s="13"/>
      <c r="D21" s="4"/>
    </row>
    <row r="22" spans="1:4" x14ac:dyDescent="0.25">
      <c r="A22" s="33"/>
      <c r="B22" s="6" t="s">
        <v>57</v>
      </c>
      <c r="C22" s="28" t="s">
        <v>55</v>
      </c>
      <c r="D22" s="34">
        <v>42677</v>
      </c>
    </row>
    <row r="23" spans="1:4" x14ac:dyDescent="0.25">
      <c r="A23" s="35"/>
      <c r="B23" s="6" t="s">
        <v>58</v>
      </c>
      <c r="C23" s="36" t="s">
        <v>36</v>
      </c>
      <c r="D23" s="34">
        <v>42684</v>
      </c>
    </row>
    <row r="24" spans="1:4" x14ac:dyDescent="0.25">
      <c r="A24" s="35"/>
      <c r="B24" s="6" t="s">
        <v>59</v>
      </c>
      <c r="C24" s="28" t="s">
        <v>38</v>
      </c>
      <c r="D24" s="34">
        <v>42689</v>
      </c>
    </row>
    <row r="25" spans="1:4" x14ac:dyDescent="0.25">
      <c r="A25" s="35" t="s">
        <v>60</v>
      </c>
      <c r="B25" s="6" t="s">
        <v>61</v>
      </c>
      <c r="C25" s="36" t="s">
        <v>33</v>
      </c>
      <c r="D25" s="34">
        <v>42690</v>
      </c>
    </row>
    <row r="26" spans="1:4" x14ac:dyDescent="0.25">
      <c r="A26" s="35"/>
      <c r="B26" s="6" t="s">
        <v>62</v>
      </c>
      <c r="C26" s="36" t="s">
        <v>38</v>
      </c>
      <c r="D26" s="34">
        <v>42697</v>
      </c>
    </row>
    <row r="27" spans="1:4" x14ac:dyDescent="0.25">
      <c r="A27" s="35"/>
      <c r="B27" s="6" t="s">
        <v>63</v>
      </c>
      <c r="C27" s="36" t="s">
        <v>64</v>
      </c>
      <c r="D27" s="34">
        <v>42705</v>
      </c>
    </row>
    <row r="28" spans="1:4" x14ac:dyDescent="0.25">
      <c r="A28" s="35"/>
      <c r="B28" s="6" t="s">
        <v>57</v>
      </c>
      <c r="C28" s="28" t="s">
        <v>55</v>
      </c>
      <c r="D28" s="34">
        <v>42705</v>
      </c>
    </row>
    <row r="29" spans="1:4" x14ac:dyDescent="0.25">
      <c r="A29" s="37"/>
      <c r="B29" s="6" t="s">
        <v>65</v>
      </c>
      <c r="C29" s="36" t="s">
        <v>66</v>
      </c>
      <c r="D29" s="34">
        <v>42712</v>
      </c>
    </row>
    <row r="30" spans="1:4" x14ac:dyDescent="0.25">
      <c r="C30" s="13"/>
      <c r="D30" s="4"/>
    </row>
    <row r="31" spans="1:4" x14ac:dyDescent="0.25">
      <c r="A31" s="38" t="s">
        <v>67</v>
      </c>
      <c r="B31" s="6" t="s">
        <v>68</v>
      </c>
      <c r="C31" s="36" t="s">
        <v>38</v>
      </c>
      <c r="D31" s="39" t="s">
        <v>69</v>
      </c>
    </row>
    <row r="32" spans="1:4" x14ac:dyDescent="0.25">
      <c r="A32" s="40" t="s">
        <v>70</v>
      </c>
      <c r="B32" s="6" t="s">
        <v>71</v>
      </c>
      <c r="C32" s="36" t="s">
        <v>72</v>
      </c>
      <c r="D32" s="39" t="s">
        <v>73</v>
      </c>
    </row>
    <row r="33" spans="1:4" x14ac:dyDescent="0.25">
      <c r="A33" s="41"/>
      <c r="B33" s="16" t="s">
        <v>74</v>
      </c>
      <c r="C33" s="36" t="s">
        <v>75</v>
      </c>
      <c r="D33" s="39" t="s">
        <v>69</v>
      </c>
    </row>
    <row r="34" spans="1:4" x14ac:dyDescent="0.25">
      <c r="A34" s="42"/>
      <c r="B34" s="42"/>
      <c r="C34" s="42"/>
    </row>
    <row r="35" spans="1:4" x14ac:dyDescent="0.25">
      <c r="A35" s="43" t="s">
        <v>76</v>
      </c>
      <c r="B35" s="43"/>
      <c r="C35" s="42"/>
    </row>
    <row r="36" spans="1:4" x14ac:dyDescent="0.25">
      <c r="A36" s="43" t="s">
        <v>77</v>
      </c>
      <c r="B36" s="43" t="s">
        <v>78</v>
      </c>
      <c r="C36" s="42"/>
    </row>
    <row r="37" spans="1:4" x14ac:dyDescent="0.25">
      <c r="A37" s="43"/>
      <c r="B37" s="43" t="s">
        <v>79</v>
      </c>
      <c r="C37" s="42"/>
    </row>
    <row r="38" spans="1:4" x14ac:dyDescent="0.25">
      <c r="A38" s="42" t="s">
        <v>80</v>
      </c>
      <c r="B38" s="42"/>
    </row>
  </sheetData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zoomScale="80" zoomScaleNormal="80" workbookViewId="0">
      <selection activeCell="H42" sqref="H42"/>
    </sheetView>
  </sheetViews>
  <sheetFormatPr defaultRowHeight="15" x14ac:dyDescent="0.25"/>
  <cols>
    <col min="1" max="1" width="7" customWidth="1"/>
    <col min="2" max="2" width="52.5703125" customWidth="1"/>
    <col min="3" max="3" width="41.7109375" customWidth="1"/>
    <col min="4" max="4" width="5.7109375" customWidth="1"/>
    <col min="5" max="5" width="6.140625" customWidth="1"/>
  </cols>
  <sheetData>
    <row r="1" spans="1:26" ht="18.75" x14ac:dyDescent="0.3">
      <c r="B1" s="52" t="s">
        <v>172</v>
      </c>
      <c r="C1" s="52"/>
      <c r="Z1" s="59"/>
    </row>
    <row r="2" spans="1:26" ht="18.75" x14ac:dyDescent="0.3">
      <c r="B2" s="52" t="s">
        <v>173</v>
      </c>
      <c r="C2" s="52"/>
      <c r="F2" s="54" t="s">
        <v>208</v>
      </c>
      <c r="G2" s="1" t="s">
        <v>181</v>
      </c>
      <c r="H2" s="1" t="s">
        <v>182</v>
      </c>
      <c r="I2" s="1" t="s">
        <v>174</v>
      </c>
      <c r="J2" s="1" t="s">
        <v>183</v>
      </c>
      <c r="K2" s="1" t="s">
        <v>175</v>
      </c>
      <c r="L2" s="1" t="s">
        <v>184</v>
      </c>
      <c r="M2" s="1" t="s">
        <v>176</v>
      </c>
      <c r="N2" s="1" t="s">
        <v>177</v>
      </c>
      <c r="O2" s="1" t="s">
        <v>185</v>
      </c>
      <c r="P2" s="1" t="s">
        <v>186</v>
      </c>
      <c r="Q2" s="1" t="s">
        <v>187</v>
      </c>
      <c r="R2" s="1" t="s">
        <v>188</v>
      </c>
      <c r="S2" s="1" t="s">
        <v>192</v>
      </c>
      <c r="T2" s="1" t="s">
        <v>189</v>
      </c>
      <c r="U2" s="1" t="s">
        <v>178</v>
      </c>
      <c r="V2" s="1" t="s">
        <v>190</v>
      </c>
      <c r="W2" s="1" t="s">
        <v>191</v>
      </c>
      <c r="X2" s="1" t="s">
        <v>180</v>
      </c>
      <c r="Y2" s="1" t="s">
        <v>179</v>
      </c>
      <c r="Z2" s="59"/>
    </row>
    <row r="3" spans="1:26" x14ac:dyDescent="0.25">
      <c r="A3">
        <v>1</v>
      </c>
      <c r="B3" s="60" t="s">
        <v>164</v>
      </c>
      <c r="C3" s="60" t="s">
        <v>193</v>
      </c>
      <c r="D3" s="60">
        <v>230</v>
      </c>
      <c r="E3" s="56"/>
      <c r="F3" s="57">
        <f>SUM(G3:Y3)</f>
        <v>89</v>
      </c>
      <c r="G3" s="57">
        <v>10</v>
      </c>
      <c r="H3" s="57">
        <v>2</v>
      </c>
      <c r="I3" s="57"/>
      <c r="J3" s="57"/>
      <c r="K3" s="57">
        <v>10</v>
      </c>
      <c r="L3" s="57">
        <v>4</v>
      </c>
      <c r="M3" s="57">
        <v>10</v>
      </c>
      <c r="N3" s="57">
        <v>6</v>
      </c>
      <c r="O3" s="57">
        <v>8</v>
      </c>
      <c r="P3" s="69">
        <v>9</v>
      </c>
      <c r="Q3" s="57">
        <v>10</v>
      </c>
      <c r="R3" s="57"/>
      <c r="S3" s="57">
        <v>10</v>
      </c>
      <c r="T3" s="57"/>
      <c r="U3" s="57"/>
      <c r="V3" s="57"/>
      <c r="W3" s="57"/>
      <c r="X3" s="57"/>
      <c r="Y3" s="69">
        <v>10</v>
      </c>
      <c r="Z3" s="59"/>
    </row>
    <row r="4" spans="1:26" x14ac:dyDescent="0.25">
      <c r="A4">
        <v>2</v>
      </c>
      <c r="B4" s="60" t="s">
        <v>194</v>
      </c>
      <c r="C4" s="60" t="s">
        <v>195</v>
      </c>
      <c r="D4" s="60">
        <v>140</v>
      </c>
      <c r="E4" s="56"/>
      <c r="F4" s="57">
        <f t="shared" ref="F4:F41" si="0">SUM(G4:Y4)</f>
        <v>107</v>
      </c>
      <c r="G4" s="57">
        <v>9</v>
      </c>
      <c r="H4" s="57">
        <v>9</v>
      </c>
      <c r="I4" s="57">
        <v>9</v>
      </c>
      <c r="J4" s="57">
        <v>8</v>
      </c>
      <c r="K4" s="57">
        <v>9</v>
      </c>
      <c r="L4" s="57">
        <v>5</v>
      </c>
      <c r="M4" s="57"/>
      <c r="N4" s="57"/>
      <c r="O4" s="57">
        <v>10</v>
      </c>
      <c r="P4" s="69"/>
      <c r="Q4" s="57"/>
      <c r="R4" s="57">
        <v>5</v>
      </c>
      <c r="S4" s="57"/>
      <c r="T4" s="57">
        <v>9</v>
      </c>
      <c r="U4" s="57">
        <v>9</v>
      </c>
      <c r="V4" s="57"/>
      <c r="W4" s="57">
        <v>9</v>
      </c>
      <c r="X4" s="57">
        <v>7</v>
      </c>
      <c r="Y4" s="69">
        <v>9</v>
      </c>
      <c r="Z4" s="59"/>
    </row>
    <row r="5" spans="1:26" x14ac:dyDescent="0.25">
      <c r="B5" s="56"/>
      <c r="C5" s="56"/>
      <c r="D5" s="56"/>
      <c r="E5" s="56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</row>
    <row r="6" spans="1:26" x14ac:dyDescent="0.25">
      <c r="A6">
        <v>3</v>
      </c>
      <c r="B6" s="60" t="s">
        <v>5</v>
      </c>
      <c r="C6" s="60" t="s">
        <v>8</v>
      </c>
      <c r="D6" s="60">
        <v>95</v>
      </c>
      <c r="E6" s="56"/>
      <c r="F6" s="57">
        <f t="shared" si="0"/>
        <v>66</v>
      </c>
      <c r="G6" s="57"/>
      <c r="H6" s="57">
        <v>5</v>
      </c>
      <c r="I6" s="57">
        <v>6</v>
      </c>
      <c r="J6" s="57"/>
      <c r="K6" s="57"/>
      <c r="L6" s="57">
        <v>6</v>
      </c>
      <c r="M6" s="57">
        <v>4</v>
      </c>
      <c r="N6" s="57">
        <v>7</v>
      </c>
      <c r="O6" s="57"/>
      <c r="P6" s="69"/>
      <c r="Q6" s="57">
        <v>8</v>
      </c>
      <c r="R6" s="57"/>
      <c r="S6" s="57">
        <v>9</v>
      </c>
      <c r="T6" s="57"/>
      <c r="U6" s="57"/>
      <c r="V6" s="57"/>
      <c r="W6" s="57">
        <v>4</v>
      </c>
      <c r="X6" s="57">
        <v>10</v>
      </c>
      <c r="Y6" s="69">
        <v>7</v>
      </c>
      <c r="Z6" s="59"/>
    </row>
    <row r="7" spans="1:26" x14ac:dyDescent="0.25">
      <c r="A7">
        <v>4</v>
      </c>
      <c r="B7" s="60" t="s">
        <v>98</v>
      </c>
      <c r="C7" s="60" t="s">
        <v>165</v>
      </c>
      <c r="D7" s="60">
        <v>9</v>
      </c>
      <c r="E7" s="56"/>
      <c r="F7" s="57">
        <f t="shared" si="0"/>
        <v>22</v>
      </c>
      <c r="G7" s="57"/>
      <c r="H7" s="57"/>
      <c r="I7" s="57">
        <v>3</v>
      </c>
      <c r="J7" s="57"/>
      <c r="K7" s="57"/>
      <c r="L7" s="57"/>
      <c r="M7" s="57">
        <v>8</v>
      </c>
      <c r="N7" s="57"/>
      <c r="O7" s="57">
        <v>4</v>
      </c>
      <c r="P7" s="69"/>
      <c r="Q7" s="57"/>
      <c r="R7" s="57">
        <v>7</v>
      </c>
      <c r="S7" s="57"/>
      <c r="T7" s="57"/>
      <c r="U7" s="57"/>
      <c r="V7" s="57"/>
      <c r="W7" s="57"/>
      <c r="X7" s="57"/>
      <c r="Y7" s="69"/>
      <c r="Z7" s="59"/>
    </row>
    <row r="8" spans="1:26" x14ac:dyDescent="0.25">
      <c r="A8">
        <v>5</v>
      </c>
      <c r="B8" s="60" t="s">
        <v>196</v>
      </c>
      <c r="C8" s="60" t="s">
        <v>166</v>
      </c>
      <c r="D8" s="57" t="s">
        <v>92</v>
      </c>
      <c r="E8" s="56"/>
      <c r="F8" s="57">
        <f t="shared" si="0"/>
        <v>37</v>
      </c>
      <c r="G8" s="57"/>
      <c r="H8" s="57"/>
      <c r="I8" s="57"/>
      <c r="J8" s="57">
        <v>5</v>
      </c>
      <c r="K8" s="57">
        <v>4</v>
      </c>
      <c r="L8" s="57"/>
      <c r="M8" s="57">
        <v>9</v>
      </c>
      <c r="N8" s="57">
        <v>10</v>
      </c>
      <c r="O8" s="57"/>
      <c r="P8" s="69">
        <v>5</v>
      </c>
      <c r="Q8" s="57"/>
      <c r="R8" s="57"/>
      <c r="S8" s="57"/>
      <c r="T8" s="57"/>
      <c r="U8" s="57">
        <v>4</v>
      </c>
      <c r="V8" s="57"/>
      <c r="W8" s="57"/>
      <c r="X8" s="57"/>
      <c r="Y8" s="69"/>
      <c r="Z8" s="59"/>
    </row>
    <row r="9" spans="1:26" x14ac:dyDescent="0.25">
      <c r="A9">
        <v>7</v>
      </c>
      <c r="B9" s="60" t="s">
        <v>19</v>
      </c>
      <c r="C9" s="60"/>
      <c r="D9" s="60">
        <v>65</v>
      </c>
      <c r="E9" s="56"/>
      <c r="F9" s="57">
        <f t="shared" si="0"/>
        <v>33</v>
      </c>
      <c r="G9" s="57">
        <v>6</v>
      </c>
      <c r="H9" s="57"/>
      <c r="I9" s="57"/>
      <c r="J9" s="57"/>
      <c r="K9" s="57">
        <v>7</v>
      </c>
      <c r="L9" s="57"/>
      <c r="M9" s="57"/>
      <c r="N9" s="57"/>
      <c r="O9" s="57">
        <v>6</v>
      </c>
      <c r="P9" s="69"/>
      <c r="Q9" s="57"/>
      <c r="R9" s="57"/>
      <c r="S9" s="57">
        <v>8</v>
      </c>
      <c r="T9" s="57"/>
      <c r="U9" s="57">
        <v>6</v>
      </c>
      <c r="V9" s="57"/>
      <c r="W9" s="57"/>
      <c r="X9" s="57"/>
      <c r="Y9" s="69"/>
      <c r="Z9" s="59"/>
    </row>
    <row r="10" spans="1:26" x14ac:dyDescent="0.25">
      <c r="A10" s="55">
        <v>8</v>
      </c>
      <c r="B10" s="60" t="s">
        <v>1</v>
      </c>
      <c r="C10" s="60" t="s">
        <v>14</v>
      </c>
      <c r="D10" s="60">
        <v>18</v>
      </c>
      <c r="E10" s="56"/>
      <c r="F10" s="57">
        <f t="shared" si="0"/>
        <v>28</v>
      </c>
      <c r="G10" s="57">
        <v>5</v>
      </c>
      <c r="H10" s="57"/>
      <c r="I10" s="57"/>
      <c r="J10" s="57"/>
      <c r="K10" s="57"/>
      <c r="L10" s="57">
        <v>3</v>
      </c>
      <c r="M10" s="57"/>
      <c r="N10" s="57"/>
      <c r="O10" s="57">
        <v>7</v>
      </c>
      <c r="P10" s="69">
        <v>1</v>
      </c>
      <c r="Q10" s="57"/>
      <c r="R10" s="57">
        <v>6</v>
      </c>
      <c r="S10" s="57"/>
      <c r="T10" s="57"/>
      <c r="U10" s="57"/>
      <c r="V10" s="57"/>
      <c r="W10" s="57">
        <v>2</v>
      </c>
      <c r="X10" s="57">
        <v>4</v>
      </c>
      <c r="Y10" s="69"/>
      <c r="Z10" s="59"/>
    </row>
    <row r="11" spans="1:26" x14ac:dyDescent="0.25">
      <c r="A11">
        <v>9</v>
      </c>
      <c r="B11" s="60" t="s">
        <v>20</v>
      </c>
      <c r="C11" s="60" t="s">
        <v>23</v>
      </c>
      <c r="D11" s="60">
        <v>2</v>
      </c>
      <c r="E11" s="56"/>
      <c r="F11" s="57">
        <f t="shared" si="0"/>
        <v>26</v>
      </c>
      <c r="G11" s="57">
        <v>4</v>
      </c>
      <c r="H11" s="57"/>
      <c r="I11" s="57"/>
      <c r="J11" s="57">
        <v>2</v>
      </c>
      <c r="K11" s="57"/>
      <c r="L11" s="57"/>
      <c r="M11" s="57"/>
      <c r="N11" s="57"/>
      <c r="O11" s="57">
        <v>9</v>
      </c>
      <c r="P11" s="69">
        <v>2</v>
      </c>
      <c r="Q11" s="57"/>
      <c r="R11" s="57">
        <v>8</v>
      </c>
      <c r="S11" s="57"/>
      <c r="T11" s="57"/>
      <c r="U11" s="57"/>
      <c r="V11" s="57"/>
      <c r="W11" s="57">
        <v>1</v>
      </c>
      <c r="X11" s="57"/>
      <c r="Y11" s="69"/>
      <c r="Z11" s="59"/>
    </row>
    <row r="12" spans="1:26" x14ac:dyDescent="0.25">
      <c r="A12">
        <v>10</v>
      </c>
      <c r="B12" s="60" t="s">
        <v>197</v>
      </c>
      <c r="C12" s="60" t="s">
        <v>198</v>
      </c>
      <c r="D12" s="60">
        <v>70</v>
      </c>
      <c r="E12" s="56"/>
      <c r="F12" s="57">
        <f t="shared" si="0"/>
        <v>36</v>
      </c>
      <c r="G12" s="57"/>
      <c r="H12" s="57"/>
      <c r="I12" s="57">
        <v>7</v>
      </c>
      <c r="J12" s="57"/>
      <c r="K12" s="57">
        <v>1</v>
      </c>
      <c r="L12" s="57"/>
      <c r="M12" s="57">
        <v>6</v>
      </c>
      <c r="N12" s="57"/>
      <c r="O12" s="57">
        <v>5</v>
      </c>
      <c r="P12" s="69"/>
      <c r="Q12" s="57"/>
      <c r="R12" s="57">
        <v>10</v>
      </c>
      <c r="S12" s="57">
        <v>7</v>
      </c>
      <c r="T12" s="57"/>
      <c r="U12" s="57"/>
      <c r="V12" s="57"/>
      <c r="W12" s="57"/>
      <c r="X12" s="57"/>
      <c r="Y12" s="69"/>
      <c r="Z12" s="59"/>
    </row>
    <row r="13" spans="1:26" x14ac:dyDescent="0.25">
      <c r="A13">
        <v>11</v>
      </c>
      <c r="B13" s="60" t="s">
        <v>199</v>
      </c>
      <c r="C13" s="60" t="s">
        <v>200</v>
      </c>
      <c r="D13" s="60">
        <v>6</v>
      </c>
      <c r="E13" s="56"/>
      <c r="F13" s="57">
        <f t="shared" si="0"/>
        <v>17</v>
      </c>
      <c r="G13" s="57"/>
      <c r="H13" s="57"/>
      <c r="I13" s="57"/>
      <c r="J13" s="57">
        <v>1</v>
      </c>
      <c r="K13" s="57">
        <v>6</v>
      </c>
      <c r="L13" s="57"/>
      <c r="M13" s="57"/>
      <c r="N13" s="57"/>
      <c r="O13" s="57"/>
      <c r="P13" s="69">
        <v>4</v>
      </c>
      <c r="Q13" s="57"/>
      <c r="R13" s="57"/>
      <c r="S13" s="57">
        <v>6</v>
      </c>
      <c r="T13" s="57"/>
      <c r="U13" s="57"/>
      <c r="V13" s="57"/>
      <c r="W13" s="57"/>
      <c r="X13" s="57"/>
      <c r="Y13" s="69"/>
      <c r="Z13" s="59"/>
    </row>
    <row r="14" spans="1:26" x14ac:dyDescent="0.25">
      <c r="B14" s="60"/>
      <c r="C14" s="60"/>
      <c r="D14" s="60"/>
      <c r="E14" s="56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70"/>
      <c r="Q14" s="58"/>
      <c r="R14" s="58"/>
      <c r="S14" s="58"/>
      <c r="T14" s="58"/>
      <c r="U14" s="58"/>
      <c r="V14" s="58"/>
      <c r="W14" s="58"/>
      <c r="X14" s="58"/>
      <c r="Y14" s="70"/>
      <c r="Z14" s="59"/>
    </row>
    <row r="15" spans="1:26" x14ac:dyDescent="0.25">
      <c r="A15">
        <v>12</v>
      </c>
      <c r="B15" s="60" t="s">
        <v>0</v>
      </c>
      <c r="C15" s="60" t="s">
        <v>15</v>
      </c>
      <c r="D15" s="60">
        <v>25</v>
      </c>
      <c r="E15" s="56"/>
      <c r="F15" s="57">
        <f t="shared" si="0"/>
        <v>5</v>
      </c>
      <c r="G15" s="57"/>
      <c r="H15" s="57"/>
      <c r="I15" s="57"/>
      <c r="J15" s="57"/>
      <c r="K15" s="57" t="s">
        <v>207</v>
      </c>
      <c r="L15" s="57"/>
      <c r="M15" s="57"/>
      <c r="N15" s="57">
        <v>5</v>
      </c>
      <c r="O15" s="57"/>
      <c r="P15" s="69"/>
      <c r="Q15" s="57"/>
      <c r="R15" s="57"/>
      <c r="S15" s="57"/>
      <c r="T15" s="57"/>
      <c r="U15" s="57"/>
      <c r="V15" s="57"/>
      <c r="W15" s="57"/>
      <c r="X15" s="57"/>
      <c r="Y15" s="69"/>
      <c r="Z15" s="59"/>
    </row>
    <row r="16" spans="1:26" x14ac:dyDescent="0.25">
      <c r="A16">
        <v>13</v>
      </c>
      <c r="B16" s="60" t="s">
        <v>201</v>
      </c>
      <c r="C16" s="60" t="s">
        <v>202</v>
      </c>
      <c r="D16" s="60">
        <v>7</v>
      </c>
      <c r="E16" s="56"/>
      <c r="F16" s="57">
        <f t="shared" si="0"/>
        <v>46</v>
      </c>
      <c r="G16" s="57"/>
      <c r="H16" s="57">
        <v>6</v>
      </c>
      <c r="I16" s="57">
        <v>8</v>
      </c>
      <c r="J16" s="57">
        <v>7</v>
      </c>
      <c r="K16" s="57">
        <v>2</v>
      </c>
      <c r="L16" s="57">
        <v>2</v>
      </c>
      <c r="M16" s="57"/>
      <c r="N16" s="57"/>
      <c r="O16" s="57">
        <v>2</v>
      </c>
      <c r="P16" s="69"/>
      <c r="Q16" s="57">
        <v>6</v>
      </c>
      <c r="R16" s="57"/>
      <c r="S16" s="57"/>
      <c r="T16" s="57"/>
      <c r="U16" s="57">
        <v>7</v>
      </c>
      <c r="V16" s="57"/>
      <c r="W16" s="57">
        <v>6</v>
      </c>
      <c r="X16" s="57"/>
      <c r="Y16" s="69"/>
      <c r="Z16" s="59"/>
    </row>
    <row r="17" spans="1:26" x14ac:dyDescent="0.25">
      <c r="B17" s="60"/>
      <c r="C17" s="60"/>
      <c r="D17" s="60"/>
      <c r="E17" s="56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70"/>
      <c r="Q17" s="58"/>
      <c r="R17" s="58"/>
      <c r="S17" s="58"/>
      <c r="T17" s="58"/>
      <c r="U17" s="58"/>
      <c r="V17" s="58"/>
      <c r="W17" s="58"/>
      <c r="X17" s="58"/>
      <c r="Y17" s="70"/>
      <c r="Z17" s="59"/>
    </row>
    <row r="18" spans="1:26" x14ac:dyDescent="0.25">
      <c r="A18">
        <v>14</v>
      </c>
      <c r="B18" s="60" t="s">
        <v>91</v>
      </c>
      <c r="C18" s="60" t="s">
        <v>203</v>
      </c>
      <c r="D18" s="60">
        <v>10</v>
      </c>
      <c r="E18" s="56"/>
      <c r="F18" s="57">
        <f t="shared" si="0"/>
        <v>3</v>
      </c>
      <c r="G18" s="57">
        <v>3</v>
      </c>
      <c r="H18" s="57"/>
      <c r="I18" s="57"/>
      <c r="J18" s="57"/>
      <c r="K18" s="57"/>
      <c r="L18" s="57"/>
      <c r="M18" s="57"/>
      <c r="N18" s="57"/>
      <c r="O18" s="57"/>
      <c r="P18" s="69"/>
      <c r="Q18" s="57"/>
      <c r="R18" s="57"/>
      <c r="S18" s="57"/>
      <c r="T18" s="57"/>
      <c r="U18" s="57"/>
      <c r="V18" s="57"/>
      <c r="W18" s="57"/>
      <c r="X18" s="57"/>
      <c r="Y18" s="69"/>
      <c r="Z18" s="59"/>
    </row>
    <row r="19" spans="1:26" x14ac:dyDescent="0.25">
      <c r="A19">
        <v>15</v>
      </c>
      <c r="B19" s="60" t="s">
        <v>89</v>
      </c>
      <c r="C19" s="60"/>
      <c r="D19" s="60">
        <v>3</v>
      </c>
      <c r="E19" s="56"/>
      <c r="F19" s="57">
        <f t="shared" si="0"/>
        <v>11</v>
      </c>
      <c r="G19" s="57">
        <v>2</v>
      </c>
      <c r="H19" s="57">
        <v>3</v>
      </c>
      <c r="I19" s="57"/>
      <c r="J19" s="57"/>
      <c r="K19" s="57"/>
      <c r="L19" s="57"/>
      <c r="M19" s="57"/>
      <c r="N19" s="57"/>
      <c r="O19" s="57"/>
      <c r="P19" s="69">
        <v>6</v>
      </c>
      <c r="Q19" s="57"/>
      <c r="R19" s="57"/>
      <c r="S19" s="57"/>
      <c r="T19" s="57"/>
      <c r="U19" s="57"/>
      <c r="V19" s="57"/>
      <c r="W19" s="57"/>
      <c r="X19" s="57"/>
      <c r="Y19" s="69"/>
      <c r="Z19" s="59"/>
    </row>
    <row r="20" spans="1:26" x14ac:dyDescent="0.25">
      <c r="A20">
        <v>16</v>
      </c>
      <c r="B20" s="60" t="s">
        <v>22</v>
      </c>
      <c r="C20" s="60" t="s">
        <v>21</v>
      </c>
      <c r="D20" s="60">
        <v>70</v>
      </c>
      <c r="E20" s="56"/>
      <c r="F20" s="57">
        <f t="shared" si="0"/>
        <v>5</v>
      </c>
      <c r="G20" s="57"/>
      <c r="H20" s="57"/>
      <c r="I20" s="57"/>
      <c r="J20" s="57"/>
      <c r="K20" s="57"/>
      <c r="L20" s="57"/>
      <c r="M20" s="57"/>
      <c r="N20" s="57"/>
      <c r="O20" s="57"/>
      <c r="P20" s="69"/>
      <c r="Q20" s="57">
        <v>5</v>
      </c>
      <c r="R20" s="57"/>
      <c r="S20" s="57"/>
      <c r="T20" s="57"/>
      <c r="U20" s="57"/>
      <c r="V20" s="57"/>
      <c r="W20" s="57"/>
      <c r="X20" s="57"/>
      <c r="Y20" s="69"/>
      <c r="Z20" s="59"/>
    </row>
    <row r="21" spans="1:26" x14ac:dyDescent="0.25">
      <c r="A21">
        <v>17</v>
      </c>
      <c r="B21" s="60" t="s">
        <v>17</v>
      </c>
      <c r="C21" s="60" t="s">
        <v>18</v>
      </c>
      <c r="D21" s="60">
        <v>20</v>
      </c>
      <c r="E21" s="56"/>
      <c r="F21" s="57">
        <f t="shared" si="0"/>
        <v>9</v>
      </c>
      <c r="G21" s="57"/>
      <c r="H21" s="57"/>
      <c r="I21" s="57"/>
      <c r="J21" s="57"/>
      <c r="K21" s="57">
        <v>5</v>
      </c>
      <c r="L21" s="57"/>
      <c r="M21" s="57"/>
      <c r="N21" s="57"/>
      <c r="O21" s="57"/>
      <c r="P21" s="69"/>
      <c r="Q21" s="57"/>
      <c r="R21" s="57">
        <v>2</v>
      </c>
      <c r="S21" s="57"/>
      <c r="T21" s="57"/>
      <c r="U21" s="57"/>
      <c r="V21" s="57"/>
      <c r="W21" s="57"/>
      <c r="X21" s="57"/>
      <c r="Y21" s="69">
        <v>2</v>
      </c>
      <c r="Z21" s="59"/>
    </row>
    <row r="22" spans="1:26" x14ac:dyDescent="0.25">
      <c r="A22">
        <v>18</v>
      </c>
      <c r="B22" s="60" t="s">
        <v>2</v>
      </c>
      <c r="C22" s="60" t="s">
        <v>99</v>
      </c>
      <c r="D22" s="60">
        <v>18</v>
      </c>
      <c r="E22" s="56"/>
      <c r="F22" s="57">
        <f t="shared" si="0"/>
        <v>8</v>
      </c>
      <c r="G22" s="57"/>
      <c r="H22" s="57">
        <v>7</v>
      </c>
      <c r="I22" s="57"/>
      <c r="J22" s="57"/>
      <c r="K22" s="57"/>
      <c r="L22" s="57"/>
      <c r="M22" s="57"/>
      <c r="N22" s="57"/>
      <c r="O22" s="57"/>
      <c r="P22" s="69"/>
      <c r="Q22" s="57"/>
      <c r="R22" s="57">
        <v>1</v>
      </c>
      <c r="S22" s="57"/>
      <c r="T22" s="57"/>
      <c r="U22" s="57"/>
      <c r="V22" s="57"/>
      <c r="W22" s="57"/>
      <c r="X22" s="57"/>
      <c r="Y22" s="69"/>
      <c r="Z22" s="59"/>
    </row>
    <row r="23" spans="1:26" x14ac:dyDescent="0.25">
      <c r="A23">
        <v>19</v>
      </c>
      <c r="B23" s="60" t="s">
        <v>16</v>
      </c>
      <c r="C23" s="60"/>
      <c r="D23" s="60">
        <v>30</v>
      </c>
      <c r="E23" s="56"/>
      <c r="F23" s="57">
        <f t="shared" si="0"/>
        <v>27</v>
      </c>
      <c r="G23" s="57"/>
      <c r="H23" s="57"/>
      <c r="I23" s="57"/>
      <c r="J23" s="57"/>
      <c r="K23" s="57"/>
      <c r="L23" s="57">
        <v>8</v>
      </c>
      <c r="M23" s="57"/>
      <c r="N23" s="57"/>
      <c r="O23" s="57"/>
      <c r="P23" s="69">
        <v>3</v>
      </c>
      <c r="Q23" s="57">
        <v>4</v>
      </c>
      <c r="R23" s="57"/>
      <c r="S23" s="57"/>
      <c r="T23" s="57"/>
      <c r="U23" s="57"/>
      <c r="V23" s="57"/>
      <c r="W23" s="57"/>
      <c r="X23" s="57">
        <v>9</v>
      </c>
      <c r="Y23" s="69">
        <v>3</v>
      </c>
      <c r="Z23" s="59"/>
    </row>
    <row r="24" spans="1:26" x14ac:dyDescent="0.25">
      <c r="A24">
        <v>20</v>
      </c>
      <c r="B24" s="60" t="s">
        <v>3</v>
      </c>
      <c r="C24" s="60" t="s">
        <v>13</v>
      </c>
      <c r="D24" s="57" t="s">
        <v>92</v>
      </c>
      <c r="E24" s="56"/>
      <c r="F24" s="57">
        <f t="shared" si="0"/>
        <v>63</v>
      </c>
      <c r="G24" s="57"/>
      <c r="H24" s="57">
        <v>1</v>
      </c>
      <c r="I24" s="57">
        <v>5</v>
      </c>
      <c r="J24" s="57">
        <v>9</v>
      </c>
      <c r="K24" s="57"/>
      <c r="L24" s="57"/>
      <c r="M24" s="57">
        <v>2</v>
      </c>
      <c r="N24" s="57">
        <v>8</v>
      </c>
      <c r="O24" s="57"/>
      <c r="P24" s="69"/>
      <c r="Q24" s="57">
        <v>7</v>
      </c>
      <c r="R24" s="57"/>
      <c r="S24" s="57">
        <v>5</v>
      </c>
      <c r="T24" s="57">
        <v>6</v>
      </c>
      <c r="U24" s="57">
        <v>8</v>
      </c>
      <c r="V24" s="57"/>
      <c r="W24" s="57">
        <v>8</v>
      </c>
      <c r="X24" s="57"/>
      <c r="Y24" s="69">
        <v>4</v>
      </c>
      <c r="Z24" s="59"/>
    </row>
    <row r="25" spans="1:26" x14ac:dyDescent="0.25">
      <c r="A25">
        <v>21</v>
      </c>
      <c r="B25" s="60" t="s">
        <v>6</v>
      </c>
      <c r="C25" s="60" t="s">
        <v>204</v>
      </c>
      <c r="D25" s="57" t="s">
        <v>92</v>
      </c>
      <c r="E25" s="56"/>
      <c r="F25" s="57">
        <f>SUM(G25:Y25)</f>
        <v>10</v>
      </c>
      <c r="G25" s="57"/>
      <c r="H25" s="57"/>
      <c r="I25" s="57"/>
      <c r="J25" s="57"/>
      <c r="K25" s="57"/>
      <c r="L25" s="57"/>
      <c r="M25" s="57">
        <v>7</v>
      </c>
      <c r="N25" s="57">
        <v>3</v>
      </c>
      <c r="O25" s="57"/>
      <c r="P25" s="69"/>
      <c r="Q25" s="57"/>
      <c r="R25" s="57"/>
      <c r="S25" s="57"/>
      <c r="T25" s="57"/>
      <c r="U25" s="57"/>
      <c r="V25" s="57"/>
      <c r="W25" s="57"/>
      <c r="X25" s="57"/>
      <c r="Y25" s="69"/>
      <c r="Z25" s="59"/>
    </row>
    <row r="26" spans="1:26" x14ac:dyDescent="0.25">
      <c r="A26" s="4">
        <v>22</v>
      </c>
      <c r="B26" s="60" t="s">
        <v>10</v>
      </c>
      <c r="C26" s="60" t="s">
        <v>9</v>
      </c>
      <c r="D26" s="60">
        <v>190</v>
      </c>
      <c r="E26" s="56"/>
      <c r="F26" s="57">
        <f t="shared" si="0"/>
        <v>61</v>
      </c>
      <c r="G26" s="57">
        <v>7</v>
      </c>
      <c r="H26" s="57"/>
      <c r="I26" s="57"/>
      <c r="J26" s="57">
        <v>4</v>
      </c>
      <c r="K26" s="57">
        <v>3</v>
      </c>
      <c r="L26" s="57">
        <v>10</v>
      </c>
      <c r="M26" s="57">
        <v>1</v>
      </c>
      <c r="N26" s="57">
        <v>9</v>
      </c>
      <c r="O26" s="57"/>
      <c r="P26" s="69"/>
      <c r="Q26" s="57">
        <v>3</v>
      </c>
      <c r="R26" s="57"/>
      <c r="S26" s="57"/>
      <c r="T26" s="57">
        <v>8</v>
      </c>
      <c r="U26" s="57"/>
      <c r="V26" s="57"/>
      <c r="W26" s="57">
        <v>5</v>
      </c>
      <c r="X26" s="57">
        <v>5</v>
      </c>
      <c r="Y26" s="69">
        <v>6</v>
      </c>
      <c r="Z26" s="59"/>
    </row>
    <row r="27" spans="1:26" x14ac:dyDescent="0.25">
      <c r="A27" s="4">
        <v>23</v>
      </c>
      <c r="B27" s="60" t="s">
        <v>93</v>
      </c>
      <c r="C27" s="60" t="s">
        <v>205</v>
      </c>
      <c r="D27" s="66">
        <v>15</v>
      </c>
      <c r="E27" s="56"/>
      <c r="F27" s="57">
        <f t="shared" si="0"/>
        <v>6</v>
      </c>
      <c r="G27" s="57"/>
      <c r="H27" s="57"/>
      <c r="I27" s="57">
        <v>1</v>
      </c>
      <c r="J27" s="57"/>
      <c r="K27" s="57"/>
      <c r="L27" s="57"/>
      <c r="M27" s="57"/>
      <c r="N27" s="57"/>
      <c r="O27" s="57"/>
      <c r="P27" s="69"/>
      <c r="Q27" s="57"/>
      <c r="R27" s="57"/>
      <c r="S27" s="57"/>
      <c r="T27" s="57"/>
      <c r="U27" s="57"/>
      <c r="V27" s="57"/>
      <c r="W27" s="57"/>
      <c r="X27" s="57"/>
      <c r="Y27" s="69">
        <v>5</v>
      </c>
      <c r="Z27" s="59"/>
    </row>
    <row r="28" spans="1:26" x14ac:dyDescent="0.25">
      <c r="A28" s="4">
        <v>24</v>
      </c>
      <c r="B28" s="60" t="s">
        <v>94</v>
      </c>
      <c r="C28" s="60" t="s">
        <v>95</v>
      </c>
      <c r="D28" s="66">
        <v>35</v>
      </c>
      <c r="E28" s="56"/>
      <c r="F28" s="57">
        <f t="shared" si="0"/>
        <v>17</v>
      </c>
      <c r="G28" s="57"/>
      <c r="H28" s="57"/>
      <c r="I28" s="57"/>
      <c r="J28" s="57"/>
      <c r="K28" s="57"/>
      <c r="L28" s="57"/>
      <c r="M28" s="57">
        <v>3</v>
      </c>
      <c r="N28" s="57"/>
      <c r="O28" s="57"/>
      <c r="P28" s="69"/>
      <c r="Q28" s="57"/>
      <c r="R28" s="57">
        <v>3</v>
      </c>
      <c r="S28" s="57"/>
      <c r="T28" s="57">
        <v>4</v>
      </c>
      <c r="U28" s="57">
        <v>1</v>
      </c>
      <c r="V28" s="57"/>
      <c r="W28" s="57"/>
      <c r="X28" s="57">
        <v>6</v>
      </c>
      <c r="Y28" s="69"/>
      <c r="Z28" s="59"/>
    </row>
    <row r="29" spans="1:26" x14ac:dyDescent="0.25">
      <c r="A29" s="4">
        <v>25</v>
      </c>
      <c r="B29" s="60" t="s">
        <v>171</v>
      </c>
      <c r="C29" s="60" t="s">
        <v>206</v>
      </c>
      <c r="D29" s="66">
        <v>20</v>
      </c>
      <c r="E29" s="56"/>
      <c r="F29" s="57">
        <f t="shared" si="0"/>
        <v>27</v>
      </c>
      <c r="G29" s="57"/>
      <c r="H29" s="57"/>
      <c r="I29" s="57">
        <v>2</v>
      </c>
      <c r="J29" s="57"/>
      <c r="K29" s="57"/>
      <c r="L29" s="57">
        <v>9</v>
      </c>
      <c r="M29" s="57"/>
      <c r="N29" s="57"/>
      <c r="O29" s="57"/>
      <c r="P29" s="69"/>
      <c r="Q29" s="57">
        <v>1</v>
      </c>
      <c r="R29" s="57">
        <v>4</v>
      </c>
      <c r="S29" s="57"/>
      <c r="T29" s="57">
        <v>3</v>
      </c>
      <c r="U29" s="57"/>
      <c r="V29" s="57"/>
      <c r="W29" s="57"/>
      <c r="X29" s="57">
        <v>8</v>
      </c>
      <c r="Y29" s="69"/>
      <c r="Z29" s="59"/>
    </row>
    <row r="30" spans="1:26" x14ac:dyDescent="0.25">
      <c r="A30" s="4">
        <v>26</v>
      </c>
      <c r="B30" s="60" t="s">
        <v>168</v>
      </c>
      <c r="C30" s="60" t="s">
        <v>206</v>
      </c>
      <c r="D30" s="66">
        <v>24</v>
      </c>
      <c r="E30" s="56"/>
      <c r="F30" s="57">
        <f t="shared" si="0"/>
        <v>9</v>
      </c>
      <c r="G30" s="57">
        <v>1</v>
      </c>
      <c r="H30" s="57"/>
      <c r="I30" s="57"/>
      <c r="J30" s="57"/>
      <c r="K30" s="57" t="s">
        <v>207</v>
      </c>
      <c r="L30" s="57"/>
      <c r="M30" s="57"/>
      <c r="N30" s="57">
        <v>1</v>
      </c>
      <c r="O30" s="57"/>
      <c r="P30" s="69"/>
      <c r="Q30" s="57">
        <v>2</v>
      </c>
      <c r="R30" s="57"/>
      <c r="S30" s="57"/>
      <c r="T30" s="57">
        <v>5</v>
      </c>
      <c r="U30" s="57"/>
      <c r="V30" s="57"/>
      <c r="W30" s="57"/>
      <c r="X30" s="57"/>
      <c r="Y30" s="69"/>
      <c r="Z30" s="59"/>
    </row>
    <row r="31" spans="1:26" x14ac:dyDescent="0.25">
      <c r="A31" s="4">
        <v>27</v>
      </c>
      <c r="B31" s="60" t="s">
        <v>169</v>
      </c>
      <c r="C31" s="60" t="s">
        <v>206</v>
      </c>
      <c r="D31" s="66">
        <v>330</v>
      </c>
      <c r="E31" s="56"/>
      <c r="F31" s="57">
        <f t="shared" si="0"/>
        <v>3</v>
      </c>
      <c r="G31" s="57"/>
      <c r="H31" s="57"/>
      <c r="I31" s="57"/>
      <c r="J31" s="57"/>
      <c r="K31" s="57"/>
      <c r="L31" s="57">
        <v>1</v>
      </c>
      <c r="M31" s="57"/>
      <c r="N31" s="57"/>
      <c r="O31" s="57"/>
      <c r="P31" s="69"/>
      <c r="Q31" s="57"/>
      <c r="R31" s="57"/>
      <c r="S31" s="57"/>
      <c r="T31" s="57">
        <v>2</v>
      </c>
      <c r="U31" s="57"/>
      <c r="V31" s="57"/>
      <c r="W31" s="57"/>
      <c r="X31" s="57"/>
      <c r="Y31" s="69"/>
      <c r="Z31" s="59"/>
    </row>
    <row r="32" spans="1:26" x14ac:dyDescent="0.25">
      <c r="A32" s="4">
        <v>28</v>
      </c>
      <c r="B32" s="60" t="s">
        <v>170</v>
      </c>
      <c r="C32" s="60" t="s">
        <v>206</v>
      </c>
      <c r="D32" s="66">
        <v>13</v>
      </c>
      <c r="E32" s="56"/>
      <c r="F32" s="57">
        <f t="shared" si="0"/>
        <v>15</v>
      </c>
      <c r="G32" s="57"/>
      <c r="H32" s="57"/>
      <c r="I32" s="57"/>
      <c r="J32" s="57"/>
      <c r="K32" s="57"/>
      <c r="L32" s="57"/>
      <c r="M32" s="57"/>
      <c r="N32" s="57"/>
      <c r="O32" s="57"/>
      <c r="P32" s="69"/>
      <c r="Q32" s="57">
        <v>9</v>
      </c>
      <c r="R32" s="57"/>
      <c r="S32" s="57"/>
      <c r="T32" s="57"/>
      <c r="U32" s="57">
        <v>3</v>
      </c>
      <c r="V32" s="57"/>
      <c r="W32" s="57"/>
      <c r="X32" s="57">
        <v>3</v>
      </c>
      <c r="Y32" s="69"/>
      <c r="Z32" s="59"/>
    </row>
    <row r="33" spans="1:26" x14ac:dyDescent="0.25">
      <c r="A33" s="4"/>
      <c r="B33" s="67"/>
      <c r="C33" s="67"/>
      <c r="D33" s="68"/>
      <c r="E33" s="56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70"/>
      <c r="Q33" s="58"/>
      <c r="R33" s="58"/>
      <c r="S33" s="58"/>
      <c r="T33" s="58"/>
      <c r="U33" s="58"/>
      <c r="V33" s="58"/>
      <c r="W33" s="58"/>
      <c r="X33" s="58"/>
      <c r="Y33" s="70"/>
      <c r="Z33" s="59"/>
    </row>
    <row r="34" spans="1:26" x14ac:dyDescent="0.25">
      <c r="A34" s="4">
        <v>29</v>
      </c>
      <c r="B34" s="60" t="s">
        <v>96</v>
      </c>
      <c r="C34" s="60" t="s">
        <v>97</v>
      </c>
      <c r="D34" s="60">
        <v>35</v>
      </c>
      <c r="E34" s="56"/>
      <c r="F34" s="57">
        <f t="shared" si="0"/>
        <v>27</v>
      </c>
      <c r="G34" s="57"/>
      <c r="H34" s="57"/>
      <c r="I34" s="57"/>
      <c r="J34" s="57">
        <v>3</v>
      </c>
      <c r="K34" s="57">
        <v>8</v>
      </c>
      <c r="L34" s="57"/>
      <c r="M34" s="57"/>
      <c r="N34" s="57"/>
      <c r="O34" s="57">
        <v>1</v>
      </c>
      <c r="P34" s="69"/>
      <c r="Q34" s="57"/>
      <c r="R34" s="57"/>
      <c r="S34" s="57">
        <v>4</v>
      </c>
      <c r="T34" s="57">
        <v>7</v>
      </c>
      <c r="U34" s="57">
        <v>2</v>
      </c>
      <c r="V34" s="57"/>
      <c r="W34" s="57"/>
      <c r="X34" s="57">
        <v>1</v>
      </c>
      <c r="Y34" s="69">
        <v>1</v>
      </c>
      <c r="Z34" s="59"/>
    </row>
    <row r="35" spans="1:26" x14ac:dyDescent="0.25">
      <c r="A35" s="53">
        <v>30</v>
      </c>
      <c r="B35" s="60" t="s">
        <v>4</v>
      </c>
      <c r="C35" s="60" t="s">
        <v>12</v>
      </c>
      <c r="D35" s="60">
        <v>250</v>
      </c>
      <c r="E35" s="56"/>
      <c r="F35" s="57">
        <f t="shared" si="0"/>
        <v>104</v>
      </c>
      <c r="G35" s="57">
        <v>8</v>
      </c>
      <c r="H35" s="57">
        <v>10</v>
      </c>
      <c r="I35" s="57">
        <v>10</v>
      </c>
      <c r="J35" s="57">
        <v>10</v>
      </c>
      <c r="K35" s="57"/>
      <c r="L35" s="57"/>
      <c r="M35" s="57">
        <v>5</v>
      </c>
      <c r="N35" s="57">
        <v>4</v>
      </c>
      <c r="O35" s="57"/>
      <c r="P35" s="69">
        <v>10</v>
      </c>
      <c r="Q35" s="57"/>
      <c r="R35" s="57">
        <v>9</v>
      </c>
      <c r="S35" s="57"/>
      <c r="T35" s="57">
        <v>10</v>
      </c>
      <c r="U35" s="57">
        <v>10</v>
      </c>
      <c r="V35" s="57"/>
      <c r="W35" s="57">
        <v>10</v>
      </c>
      <c r="X35" s="57"/>
      <c r="Y35" s="69">
        <v>8</v>
      </c>
      <c r="Z35" s="59"/>
    </row>
    <row r="36" spans="1:26" s="4" customFormat="1" x14ac:dyDescent="0.25">
      <c r="A36" s="4">
        <v>31</v>
      </c>
      <c r="B36" s="60" t="s">
        <v>90</v>
      </c>
      <c r="C36" s="60"/>
      <c r="D36" s="60">
        <v>10</v>
      </c>
      <c r="E36" s="56"/>
      <c r="F36" s="57">
        <f t="shared" si="0"/>
        <v>15</v>
      </c>
      <c r="G36" s="57"/>
      <c r="H36" s="57">
        <v>4</v>
      </c>
      <c r="I36" s="57"/>
      <c r="J36" s="57"/>
      <c r="K36" s="57"/>
      <c r="L36" s="57"/>
      <c r="M36" s="57"/>
      <c r="N36" s="57"/>
      <c r="O36" s="57"/>
      <c r="P36" s="69">
        <v>8</v>
      </c>
      <c r="Q36" s="57"/>
      <c r="R36" s="57"/>
      <c r="S36" s="57"/>
      <c r="T36" s="57"/>
      <c r="U36" s="57"/>
      <c r="V36" s="57"/>
      <c r="W36" s="57">
        <v>3</v>
      </c>
      <c r="X36" s="57"/>
      <c r="Y36" s="69"/>
      <c r="Z36" s="59"/>
    </row>
    <row r="37" spans="1:26" x14ac:dyDescent="0.25">
      <c r="A37" s="53">
        <v>32</v>
      </c>
      <c r="B37" s="60" t="s">
        <v>7</v>
      </c>
      <c r="C37" s="60" t="s">
        <v>11</v>
      </c>
      <c r="D37" s="60">
        <v>20</v>
      </c>
      <c r="E37" s="56"/>
      <c r="F37" s="57">
        <f t="shared" si="0"/>
        <v>48</v>
      </c>
      <c r="G37" s="57"/>
      <c r="H37" s="57">
        <v>8</v>
      </c>
      <c r="I37" s="57">
        <v>4</v>
      </c>
      <c r="J37" s="57">
        <v>6</v>
      </c>
      <c r="K37" s="57"/>
      <c r="L37" s="57">
        <v>7</v>
      </c>
      <c r="M37" s="57"/>
      <c r="N37" s="57">
        <v>2</v>
      </c>
      <c r="O37" s="57">
        <v>3</v>
      </c>
      <c r="P37" s="69"/>
      <c r="Q37" s="57"/>
      <c r="R37" s="57"/>
      <c r="S37" s="57">
        <v>3</v>
      </c>
      <c r="T37" s="57">
        <v>1</v>
      </c>
      <c r="U37" s="57">
        <v>5</v>
      </c>
      <c r="V37" s="57"/>
      <c r="W37" s="57">
        <v>7</v>
      </c>
      <c r="X37" s="57">
        <v>2</v>
      </c>
      <c r="Y37" s="69"/>
      <c r="Z37" s="59"/>
    </row>
    <row r="38" spans="1:26" x14ac:dyDescent="0.25">
      <c r="A38" s="53">
        <v>33</v>
      </c>
      <c r="B38" s="60" t="s">
        <v>167</v>
      </c>
      <c r="C38" s="60"/>
      <c r="D38" s="60">
        <v>5</v>
      </c>
      <c r="E38" s="56"/>
      <c r="F38" s="57">
        <f t="shared" si="0"/>
        <v>1</v>
      </c>
      <c r="G38" s="57"/>
      <c r="H38" s="57"/>
      <c r="I38" s="57"/>
      <c r="J38" s="57"/>
      <c r="K38" s="57" t="s">
        <v>207</v>
      </c>
      <c r="L38" s="57"/>
      <c r="M38" s="57"/>
      <c r="N38" s="57"/>
      <c r="O38" s="57"/>
      <c r="P38" s="69"/>
      <c r="Q38" s="57"/>
      <c r="R38" s="57"/>
      <c r="S38" s="57">
        <v>1</v>
      </c>
      <c r="T38" s="57"/>
      <c r="U38" s="57"/>
      <c r="V38" s="57"/>
      <c r="W38" s="57"/>
      <c r="X38" s="57"/>
      <c r="Y38" s="69"/>
      <c r="Z38" s="59"/>
    </row>
    <row r="39" spans="1:26" x14ac:dyDescent="0.25">
      <c r="B39" s="56"/>
      <c r="C39" s="56"/>
      <c r="D39" s="56"/>
      <c r="E39" s="56"/>
      <c r="F39" s="56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9"/>
    </row>
    <row r="40" spans="1:26" x14ac:dyDescent="0.25">
      <c r="A40" s="53">
        <v>34</v>
      </c>
      <c r="B40" s="60" t="s">
        <v>100</v>
      </c>
      <c r="C40" s="60" t="s">
        <v>101</v>
      </c>
      <c r="D40" s="60">
        <v>3</v>
      </c>
      <c r="E40" s="56"/>
      <c r="F40" s="57">
        <f t="shared" si="0"/>
        <v>0</v>
      </c>
      <c r="G40" s="57"/>
      <c r="H40" s="57"/>
      <c r="I40" s="57"/>
      <c r="J40" s="57"/>
      <c r="K40" s="57"/>
      <c r="L40" s="57"/>
      <c r="M40" s="57"/>
      <c r="N40" s="57"/>
      <c r="O40" s="57"/>
      <c r="P40" s="69"/>
      <c r="Q40" s="57"/>
      <c r="R40" s="57"/>
      <c r="S40" s="57"/>
      <c r="T40" s="57"/>
      <c r="U40" s="57"/>
      <c r="V40" s="57"/>
      <c r="W40" s="57"/>
      <c r="X40" s="57"/>
      <c r="Y40" s="69"/>
      <c r="Z40" s="59"/>
    </row>
    <row r="41" spans="1:26" x14ac:dyDescent="0.25">
      <c r="A41" s="4">
        <v>35</v>
      </c>
      <c r="B41" s="60" t="s">
        <v>88</v>
      </c>
      <c r="C41" s="60"/>
      <c r="D41" s="60">
        <v>5</v>
      </c>
      <c r="E41" s="56"/>
      <c r="F41" s="57">
        <f t="shared" si="0"/>
        <v>9</v>
      </c>
      <c r="G41" s="57"/>
      <c r="H41" s="57"/>
      <c r="I41" s="57"/>
      <c r="J41" s="57"/>
      <c r="K41" s="57" t="s">
        <v>207</v>
      </c>
      <c r="L41" s="57"/>
      <c r="M41" s="57"/>
      <c r="N41" s="57"/>
      <c r="O41" s="57"/>
      <c r="P41" s="69">
        <v>7</v>
      </c>
      <c r="Q41" s="57"/>
      <c r="R41" s="57"/>
      <c r="S41" s="57">
        <v>2</v>
      </c>
      <c r="T41" s="57"/>
      <c r="U41" s="57"/>
      <c r="V41" s="57"/>
      <c r="W41" s="57"/>
      <c r="X41" s="57"/>
      <c r="Y41" s="69"/>
      <c r="Z41" s="59"/>
    </row>
    <row r="42" spans="1:26" x14ac:dyDescent="0.25">
      <c r="Z42" s="59"/>
    </row>
  </sheetData>
  <pageMargins left="0" right="0" top="0" bottom="0" header="0.31496062992125984" footer="0.31496062992125984"/>
  <pageSetup paperSize="9" scale="7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75" zoomScaleNormal="75" workbookViewId="0">
      <selection activeCell="E23" sqref="E23"/>
    </sheetView>
  </sheetViews>
  <sheetFormatPr defaultRowHeight="15" x14ac:dyDescent="0.25"/>
  <cols>
    <col min="1" max="1" width="10.28515625" customWidth="1"/>
    <col min="2" max="2" width="16" customWidth="1"/>
    <col min="3" max="3" width="14.7109375" customWidth="1"/>
    <col min="4" max="4" width="17.7109375" customWidth="1"/>
    <col min="5" max="5" width="98.42578125" customWidth="1"/>
    <col min="6" max="6" width="9.42578125" bestFit="1" customWidth="1"/>
  </cols>
  <sheetData>
    <row r="1" spans="1:27" ht="23.25" customHeight="1" x14ac:dyDescent="0.3">
      <c r="A1" s="63" t="s">
        <v>102</v>
      </c>
      <c r="B1" s="64"/>
      <c r="C1" s="64"/>
      <c r="D1" s="64"/>
      <c r="E1" s="65"/>
    </row>
    <row r="2" spans="1:27" ht="15.75" customHeight="1" x14ac:dyDescent="0.3">
      <c r="A2" s="1"/>
      <c r="B2" s="49"/>
      <c r="C2" s="49"/>
      <c r="D2" s="49"/>
      <c r="E2" s="50" t="s">
        <v>172</v>
      </c>
    </row>
    <row r="3" spans="1:27" ht="15.75" customHeight="1" x14ac:dyDescent="0.3">
      <c r="A3" s="1"/>
      <c r="B3" s="49"/>
      <c r="C3" s="49"/>
      <c r="D3" s="49"/>
      <c r="E3" s="50" t="s">
        <v>173</v>
      </c>
    </row>
    <row r="4" spans="1:27" ht="15" customHeight="1" x14ac:dyDescent="0.25">
      <c r="A4" s="71" t="s">
        <v>103</v>
      </c>
      <c r="B4" s="72" t="s">
        <v>104</v>
      </c>
      <c r="C4" s="73" t="s">
        <v>86</v>
      </c>
      <c r="D4" s="73" t="s">
        <v>87</v>
      </c>
      <c r="E4" s="74" t="s">
        <v>105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7" ht="10.5" customHeight="1" thickBot="1" x14ac:dyDescent="0.3">
      <c r="A5" s="75"/>
      <c r="B5" s="76"/>
      <c r="C5" s="77"/>
      <c r="D5" s="77"/>
      <c r="E5" s="78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7" ht="16.5" customHeight="1" thickBot="1" x14ac:dyDescent="0.3">
      <c r="A6" s="79" t="s">
        <v>84</v>
      </c>
      <c r="B6" s="80"/>
      <c r="C6" s="81">
        <f>C10</f>
        <v>11800</v>
      </c>
      <c r="D6" s="82">
        <f>D7+D8+D9</f>
        <v>53800</v>
      </c>
      <c r="E6" s="83" t="s">
        <v>106</v>
      </c>
      <c r="F6" s="58" t="s">
        <v>208</v>
      </c>
      <c r="G6" s="56" t="s">
        <v>181</v>
      </c>
      <c r="H6" s="56" t="s">
        <v>182</v>
      </c>
      <c r="I6" s="56" t="s">
        <v>174</v>
      </c>
      <c r="J6" s="56" t="s">
        <v>183</v>
      </c>
      <c r="K6" s="56" t="s">
        <v>175</v>
      </c>
      <c r="L6" s="56" t="s">
        <v>184</v>
      </c>
      <c r="M6" s="56" t="s">
        <v>176</v>
      </c>
      <c r="N6" s="56" t="s">
        <v>177</v>
      </c>
      <c r="O6" s="56" t="s">
        <v>185</v>
      </c>
      <c r="P6" s="56" t="s">
        <v>186</v>
      </c>
      <c r="Q6" s="56" t="s">
        <v>187</v>
      </c>
      <c r="R6" s="56" t="s">
        <v>188</v>
      </c>
      <c r="S6" s="56" t="s">
        <v>192</v>
      </c>
      <c r="T6" s="56" t="s">
        <v>189</v>
      </c>
      <c r="U6" s="56" t="s">
        <v>178</v>
      </c>
      <c r="V6" s="56" t="s">
        <v>190</v>
      </c>
      <c r="W6" s="56" t="s">
        <v>191</v>
      </c>
      <c r="X6" s="56" t="s">
        <v>180</v>
      </c>
      <c r="Y6" s="56" t="s">
        <v>179</v>
      </c>
    </row>
    <row r="7" spans="1:27" x14ac:dyDescent="0.25">
      <c r="A7" s="84"/>
      <c r="B7" s="85" t="s">
        <v>107</v>
      </c>
      <c r="C7" s="86" t="s">
        <v>108</v>
      </c>
      <c r="D7" s="86">
        <v>3500</v>
      </c>
      <c r="E7" s="87" t="s">
        <v>109</v>
      </c>
      <c r="F7" s="60">
        <f>SUM(G7:Y7)</f>
        <v>72</v>
      </c>
      <c r="G7" s="57">
        <v>4</v>
      </c>
      <c r="H7" s="57">
        <v>10</v>
      </c>
      <c r="I7" s="57">
        <v>2</v>
      </c>
      <c r="J7" s="57">
        <v>6</v>
      </c>
      <c r="K7" s="57">
        <v>4</v>
      </c>
      <c r="L7" s="57">
        <v>7</v>
      </c>
      <c r="M7" s="57">
        <v>3</v>
      </c>
      <c r="N7" s="57"/>
      <c r="O7" s="57">
        <v>9</v>
      </c>
      <c r="P7" s="69"/>
      <c r="Q7" s="57">
        <v>2</v>
      </c>
      <c r="R7" s="57">
        <v>6</v>
      </c>
      <c r="S7" s="57"/>
      <c r="T7" s="57"/>
      <c r="U7" s="57">
        <v>1</v>
      </c>
      <c r="V7" s="57"/>
      <c r="W7" s="57">
        <v>8</v>
      </c>
      <c r="X7" s="57">
        <v>10</v>
      </c>
      <c r="Y7" s="69"/>
      <c r="AA7" s="59"/>
    </row>
    <row r="8" spans="1:27" x14ac:dyDescent="0.25">
      <c r="A8" s="88"/>
      <c r="B8" s="85" t="s">
        <v>110</v>
      </c>
      <c r="C8" s="86" t="s">
        <v>108</v>
      </c>
      <c r="D8" s="86">
        <v>4300</v>
      </c>
      <c r="E8" s="89" t="s">
        <v>111</v>
      </c>
      <c r="F8" s="60">
        <f t="shared" ref="F8:F45" si="0">SUM(G8:Y8)</f>
        <v>59</v>
      </c>
      <c r="G8" s="57"/>
      <c r="H8" s="57">
        <v>4</v>
      </c>
      <c r="I8" s="57">
        <v>6</v>
      </c>
      <c r="J8" s="57">
        <v>5</v>
      </c>
      <c r="K8" s="57"/>
      <c r="L8" s="57">
        <v>5</v>
      </c>
      <c r="M8" s="57">
        <v>4</v>
      </c>
      <c r="N8" s="57"/>
      <c r="O8" s="57">
        <v>8</v>
      </c>
      <c r="P8" s="69">
        <v>5</v>
      </c>
      <c r="Q8" s="57"/>
      <c r="R8" s="57">
        <v>2</v>
      </c>
      <c r="S8" s="57"/>
      <c r="T8" s="57"/>
      <c r="U8" s="57">
        <v>2</v>
      </c>
      <c r="V8" s="57"/>
      <c r="W8" s="57">
        <v>7</v>
      </c>
      <c r="X8" s="57">
        <v>2</v>
      </c>
      <c r="Y8" s="69">
        <v>9</v>
      </c>
      <c r="AA8" s="59"/>
    </row>
    <row r="9" spans="1:27" x14ac:dyDescent="0.25">
      <c r="A9" s="88"/>
      <c r="B9" s="85" t="s">
        <v>112</v>
      </c>
      <c r="C9" s="86" t="s">
        <v>108</v>
      </c>
      <c r="D9" s="86">
        <v>46000</v>
      </c>
      <c r="E9" s="89" t="s">
        <v>113</v>
      </c>
      <c r="F9" s="60">
        <f t="shared" si="0"/>
        <v>23</v>
      </c>
      <c r="G9" s="57"/>
      <c r="H9" s="57"/>
      <c r="I9" s="57"/>
      <c r="J9" s="57"/>
      <c r="K9" s="57">
        <v>10</v>
      </c>
      <c r="L9" s="57"/>
      <c r="M9" s="57"/>
      <c r="N9" s="57">
        <v>3</v>
      </c>
      <c r="O9" s="57"/>
      <c r="P9" s="69"/>
      <c r="Q9" s="57"/>
      <c r="R9" s="57"/>
      <c r="S9" s="57">
        <v>10</v>
      </c>
      <c r="T9" s="57"/>
      <c r="U9" s="57"/>
      <c r="V9" s="57"/>
      <c r="W9" s="57"/>
      <c r="X9" s="57"/>
      <c r="Y9" s="69"/>
      <c r="AA9" s="59"/>
    </row>
    <row r="10" spans="1:27" ht="15.75" thickBot="1" x14ac:dyDescent="0.3">
      <c r="A10" s="90"/>
      <c r="B10" s="91" t="s">
        <v>114</v>
      </c>
      <c r="C10" s="85">
        <v>11800</v>
      </c>
      <c r="D10" s="92" t="s">
        <v>108</v>
      </c>
      <c r="E10" s="93" t="s">
        <v>115</v>
      </c>
      <c r="F10" s="60">
        <f t="shared" si="0"/>
        <v>17</v>
      </c>
      <c r="G10" s="57">
        <v>9</v>
      </c>
      <c r="H10" s="57">
        <v>1</v>
      </c>
      <c r="I10" s="57"/>
      <c r="J10" s="57"/>
      <c r="K10" s="57"/>
      <c r="L10" s="57"/>
      <c r="M10" s="57"/>
      <c r="N10" s="57"/>
      <c r="O10" s="57"/>
      <c r="P10" s="69"/>
      <c r="Q10" s="57"/>
      <c r="R10" s="57"/>
      <c r="S10" s="57"/>
      <c r="T10" s="57">
        <v>3</v>
      </c>
      <c r="U10" s="57"/>
      <c r="V10" s="57"/>
      <c r="W10" s="57"/>
      <c r="X10" s="57"/>
      <c r="Y10" s="69">
        <v>4</v>
      </c>
      <c r="AA10" s="59"/>
    </row>
    <row r="11" spans="1:27" ht="16.5" customHeight="1" thickBot="1" x14ac:dyDescent="0.3">
      <c r="A11" s="79" t="s">
        <v>85</v>
      </c>
      <c r="B11" s="80"/>
      <c r="C11" s="81">
        <f>C13+C14+C12+C15+C16+C17</f>
        <v>129000</v>
      </c>
      <c r="D11" s="82"/>
      <c r="E11" s="83" t="s">
        <v>106</v>
      </c>
      <c r="F11" s="56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70"/>
      <c r="AA11" s="59"/>
    </row>
    <row r="12" spans="1:27" ht="18" customHeight="1" x14ac:dyDescent="0.25">
      <c r="A12" s="94"/>
      <c r="B12" s="95" t="s">
        <v>116</v>
      </c>
      <c r="C12" s="96">
        <v>30000</v>
      </c>
      <c r="D12" s="96" t="s">
        <v>108</v>
      </c>
      <c r="E12" s="93" t="s">
        <v>117</v>
      </c>
      <c r="F12" s="60">
        <f t="shared" si="0"/>
        <v>125</v>
      </c>
      <c r="G12" s="57">
        <v>10</v>
      </c>
      <c r="H12" s="57">
        <v>8</v>
      </c>
      <c r="I12" s="57">
        <v>8</v>
      </c>
      <c r="J12" s="57">
        <v>9</v>
      </c>
      <c r="K12" s="57">
        <v>9</v>
      </c>
      <c r="L12" s="57">
        <v>10</v>
      </c>
      <c r="M12" s="57"/>
      <c r="N12" s="57">
        <v>9</v>
      </c>
      <c r="O12" s="57">
        <v>10</v>
      </c>
      <c r="P12" s="69"/>
      <c r="Q12" s="57"/>
      <c r="R12" s="57">
        <v>7</v>
      </c>
      <c r="S12" s="57">
        <v>7</v>
      </c>
      <c r="T12" s="57">
        <v>10</v>
      </c>
      <c r="U12" s="57"/>
      <c r="V12" s="57"/>
      <c r="W12" s="57">
        <v>10</v>
      </c>
      <c r="X12" s="57">
        <v>8</v>
      </c>
      <c r="Y12" s="69">
        <v>10</v>
      </c>
      <c r="AA12" s="59"/>
    </row>
    <row r="13" spans="1:27" ht="16.5" customHeight="1" x14ac:dyDescent="0.25">
      <c r="A13" s="94"/>
      <c r="B13" s="95" t="s">
        <v>110</v>
      </c>
      <c r="C13" s="96">
        <v>9000</v>
      </c>
      <c r="D13" s="96" t="s">
        <v>108</v>
      </c>
      <c r="E13" s="97" t="s">
        <v>162</v>
      </c>
      <c r="F13" s="60">
        <f t="shared" si="0"/>
        <v>35</v>
      </c>
      <c r="G13" s="57">
        <v>5</v>
      </c>
      <c r="H13" s="57">
        <v>3</v>
      </c>
      <c r="I13" s="57">
        <v>3</v>
      </c>
      <c r="J13" s="57">
        <v>4</v>
      </c>
      <c r="K13" s="57"/>
      <c r="L13" s="57">
        <v>2</v>
      </c>
      <c r="M13" s="57">
        <v>2</v>
      </c>
      <c r="N13" s="57"/>
      <c r="O13" s="57"/>
      <c r="P13" s="69"/>
      <c r="Q13" s="57">
        <v>1</v>
      </c>
      <c r="R13" s="57">
        <v>3</v>
      </c>
      <c r="S13" s="57"/>
      <c r="T13" s="57"/>
      <c r="U13" s="57"/>
      <c r="V13" s="57"/>
      <c r="W13" s="57">
        <v>3</v>
      </c>
      <c r="X13" s="57">
        <v>7</v>
      </c>
      <c r="Y13" s="69">
        <v>2</v>
      </c>
      <c r="AA13" s="59"/>
    </row>
    <row r="14" spans="1:27" ht="19.5" customHeight="1" x14ac:dyDescent="0.25">
      <c r="A14" s="94"/>
      <c r="B14" s="95" t="s">
        <v>112</v>
      </c>
      <c r="C14" s="96">
        <v>15000</v>
      </c>
      <c r="D14" s="96" t="s">
        <v>108</v>
      </c>
      <c r="E14" s="93" t="s">
        <v>118</v>
      </c>
      <c r="F14" s="60">
        <f t="shared" si="0"/>
        <v>2</v>
      </c>
      <c r="G14" s="57">
        <v>2</v>
      </c>
      <c r="H14" s="57"/>
      <c r="I14" s="57"/>
      <c r="J14" s="57"/>
      <c r="K14" s="57"/>
      <c r="L14" s="57"/>
      <c r="M14" s="57"/>
      <c r="N14" s="57"/>
      <c r="O14" s="57"/>
      <c r="P14" s="69"/>
      <c r="Q14" s="57"/>
      <c r="R14" s="57"/>
      <c r="S14" s="57"/>
      <c r="T14" s="57"/>
      <c r="U14" s="57"/>
      <c r="V14" s="57"/>
      <c r="W14" s="57"/>
      <c r="X14" s="57"/>
      <c r="Y14" s="69"/>
      <c r="AA14" s="59"/>
    </row>
    <row r="15" spans="1:27" ht="16.5" customHeight="1" x14ac:dyDescent="0.25">
      <c r="A15" s="94"/>
      <c r="B15" s="95" t="s">
        <v>114</v>
      </c>
      <c r="C15" s="96">
        <v>7000</v>
      </c>
      <c r="D15" s="96" t="s">
        <v>108</v>
      </c>
      <c r="E15" s="93" t="s">
        <v>119</v>
      </c>
      <c r="F15" s="60">
        <f t="shared" si="0"/>
        <v>9</v>
      </c>
      <c r="G15" s="57"/>
      <c r="H15" s="57"/>
      <c r="I15" s="57"/>
      <c r="J15" s="57"/>
      <c r="K15" s="57"/>
      <c r="L15" s="57"/>
      <c r="M15" s="57"/>
      <c r="N15" s="57"/>
      <c r="O15" s="57"/>
      <c r="P15" s="69"/>
      <c r="Q15" s="57"/>
      <c r="R15" s="57"/>
      <c r="S15" s="57"/>
      <c r="T15" s="57"/>
      <c r="U15" s="57"/>
      <c r="V15" s="57"/>
      <c r="W15" s="57"/>
      <c r="X15" s="57">
        <v>9</v>
      </c>
      <c r="Y15" s="69"/>
      <c r="AA15" s="59"/>
    </row>
    <row r="16" spans="1:27" ht="16.5" customHeight="1" x14ac:dyDescent="0.25">
      <c r="A16" s="94"/>
      <c r="B16" s="95" t="s">
        <v>120</v>
      </c>
      <c r="C16" s="96">
        <v>8000</v>
      </c>
      <c r="D16" s="96" t="s">
        <v>108</v>
      </c>
      <c r="E16" s="93" t="s">
        <v>121</v>
      </c>
      <c r="F16" s="60">
        <f t="shared" si="0"/>
        <v>4</v>
      </c>
      <c r="G16" s="57"/>
      <c r="H16" s="57"/>
      <c r="I16" s="57"/>
      <c r="J16" s="57"/>
      <c r="K16" s="57"/>
      <c r="L16" s="57"/>
      <c r="M16" s="57"/>
      <c r="N16" s="57"/>
      <c r="O16" s="57"/>
      <c r="P16" s="69">
        <v>4</v>
      </c>
      <c r="Q16" s="57"/>
      <c r="R16" s="57"/>
      <c r="S16" s="57"/>
      <c r="T16" s="57"/>
      <c r="U16" s="57"/>
      <c r="V16" s="57"/>
      <c r="W16" s="57"/>
      <c r="X16" s="57"/>
      <c r="Y16" s="69"/>
      <c r="AA16" s="59"/>
    </row>
    <row r="17" spans="1:27" ht="16.5" customHeight="1" x14ac:dyDescent="0.25">
      <c r="A17" s="94"/>
      <c r="B17" s="95" t="s">
        <v>122</v>
      </c>
      <c r="C17" s="96">
        <v>60000</v>
      </c>
      <c r="D17" s="96" t="s">
        <v>108</v>
      </c>
      <c r="E17" s="97" t="s">
        <v>161</v>
      </c>
      <c r="F17" s="60">
        <f t="shared" si="0"/>
        <v>18</v>
      </c>
      <c r="G17" s="57"/>
      <c r="H17" s="57"/>
      <c r="I17" s="57"/>
      <c r="J17" s="57"/>
      <c r="K17" s="57">
        <v>6</v>
      </c>
      <c r="L17" s="57"/>
      <c r="M17" s="57"/>
      <c r="N17" s="57"/>
      <c r="O17" s="57"/>
      <c r="P17" s="69"/>
      <c r="Q17" s="57"/>
      <c r="R17" s="57"/>
      <c r="S17" s="57">
        <v>3</v>
      </c>
      <c r="T17" s="57">
        <v>9</v>
      </c>
      <c r="U17" s="57"/>
      <c r="V17" s="57"/>
      <c r="W17" s="57"/>
      <c r="X17" s="57"/>
      <c r="Y17" s="69"/>
      <c r="AA17" s="59"/>
    </row>
    <row r="18" spans="1:27" ht="16.5" customHeight="1" x14ac:dyDescent="0.25">
      <c r="A18" s="94"/>
      <c r="B18" s="95" t="s">
        <v>123</v>
      </c>
      <c r="C18" s="96" t="s">
        <v>108</v>
      </c>
      <c r="D18" s="96" t="s">
        <v>124</v>
      </c>
      <c r="E18" s="93" t="s">
        <v>125</v>
      </c>
      <c r="F18" s="60">
        <f t="shared" si="0"/>
        <v>13</v>
      </c>
      <c r="G18" s="57"/>
      <c r="H18" s="57"/>
      <c r="I18" s="57"/>
      <c r="J18" s="57"/>
      <c r="K18" s="57"/>
      <c r="L18" s="57"/>
      <c r="M18" s="57">
        <v>8</v>
      </c>
      <c r="N18" s="57">
        <v>2</v>
      </c>
      <c r="O18" s="57"/>
      <c r="P18" s="69"/>
      <c r="Q18" s="57"/>
      <c r="R18" s="57"/>
      <c r="S18" s="57"/>
      <c r="T18" s="57"/>
      <c r="U18" s="57">
        <v>3</v>
      </c>
      <c r="V18" s="57"/>
      <c r="W18" s="57"/>
      <c r="X18" s="57"/>
      <c r="Y18" s="69"/>
      <c r="AA18" s="59"/>
    </row>
    <row r="19" spans="1:27" ht="16.5" customHeight="1" thickBot="1" x14ac:dyDescent="0.3">
      <c r="A19" s="94"/>
      <c r="B19" s="95" t="s">
        <v>126</v>
      </c>
      <c r="C19" s="96" t="s">
        <v>108</v>
      </c>
      <c r="D19" s="96" t="s">
        <v>124</v>
      </c>
      <c r="E19" s="93" t="s">
        <v>127</v>
      </c>
      <c r="F19" s="60">
        <f t="shared" si="0"/>
        <v>9</v>
      </c>
      <c r="G19" s="57"/>
      <c r="H19" s="57"/>
      <c r="I19" s="57"/>
      <c r="J19" s="57"/>
      <c r="K19" s="57"/>
      <c r="L19" s="57"/>
      <c r="M19" s="57">
        <v>9</v>
      </c>
      <c r="N19" s="57"/>
      <c r="O19" s="57"/>
      <c r="P19" s="69"/>
      <c r="Q19" s="57"/>
      <c r="R19" s="57"/>
      <c r="S19" s="57"/>
      <c r="T19" s="57"/>
      <c r="U19" s="57"/>
      <c r="V19" s="57"/>
      <c r="W19" s="57"/>
      <c r="X19" s="57"/>
      <c r="Y19" s="69"/>
      <c r="AA19" s="59"/>
    </row>
    <row r="20" spans="1:27" ht="16.5" customHeight="1" thickBot="1" x14ac:dyDescent="0.3">
      <c r="A20" s="79" t="s">
        <v>128</v>
      </c>
      <c r="B20" s="80"/>
      <c r="C20" s="81">
        <f>C21+C23</f>
        <v>6500</v>
      </c>
      <c r="D20" s="82">
        <f>D24</f>
        <v>4000</v>
      </c>
      <c r="E20" s="83" t="s">
        <v>106</v>
      </c>
      <c r="F20" s="56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70"/>
      <c r="AA20" s="59"/>
    </row>
    <row r="21" spans="1:27" ht="16.5" customHeight="1" x14ac:dyDescent="0.25">
      <c r="A21" s="94"/>
      <c r="B21" s="95" t="s">
        <v>107</v>
      </c>
      <c r="C21" s="96">
        <v>3500</v>
      </c>
      <c r="D21" s="96" t="s">
        <v>108</v>
      </c>
      <c r="E21" s="93" t="s">
        <v>129</v>
      </c>
      <c r="F21" s="60">
        <f t="shared" si="0"/>
        <v>80</v>
      </c>
      <c r="G21" s="57"/>
      <c r="H21" s="57">
        <v>9</v>
      </c>
      <c r="I21" s="57">
        <v>5</v>
      </c>
      <c r="J21" s="57">
        <v>8</v>
      </c>
      <c r="K21" s="57">
        <v>7</v>
      </c>
      <c r="L21" s="57">
        <v>6</v>
      </c>
      <c r="M21" s="57"/>
      <c r="N21" s="57"/>
      <c r="O21" s="57">
        <v>5</v>
      </c>
      <c r="P21" s="69">
        <v>7</v>
      </c>
      <c r="Q21" s="57"/>
      <c r="R21" s="57">
        <v>8</v>
      </c>
      <c r="S21" s="57">
        <v>9</v>
      </c>
      <c r="T21" s="57"/>
      <c r="U21" s="57">
        <v>9</v>
      </c>
      <c r="V21" s="57"/>
      <c r="W21" s="57">
        <v>2</v>
      </c>
      <c r="X21" s="57">
        <v>5</v>
      </c>
      <c r="Y21" s="69"/>
      <c r="AA21" s="59"/>
    </row>
    <row r="22" spans="1:27" ht="16.5" customHeight="1" x14ac:dyDescent="0.25">
      <c r="A22" s="94"/>
      <c r="B22" s="95"/>
      <c r="C22" s="96"/>
      <c r="D22" s="96">
        <v>11000</v>
      </c>
      <c r="E22" s="93" t="s">
        <v>163</v>
      </c>
      <c r="F22" s="60">
        <f t="shared" si="0"/>
        <v>44</v>
      </c>
      <c r="G22" s="57">
        <v>7</v>
      </c>
      <c r="H22" s="57"/>
      <c r="I22" s="57"/>
      <c r="J22" s="57"/>
      <c r="K22" s="57"/>
      <c r="L22" s="57"/>
      <c r="M22" s="57">
        <v>5</v>
      </c>
      <c r="N22" s="57">
        <v>8</v>
      </c>
      <c r="O22" s="57"/>
      <c r="P22" s="69">
        <v>8</v>
      </c>
      <c r="Q22" s="57"/>
      <c r="R22" s="57"/>
      <c r="S22" s="57">
        <v>5</v>
      </c>
      <c r="T22" s="57"/>
      <c r="U22" s="57">
        <v>8</v>
      </c>
      <c r="V22" s="57"/>
      <c r="W22" s="57"/>
      <c r="X22" s="57"/>
      <c r="Y22" s="69">
        <v>3</v>
      </c>
      <c r="AA22" s="59"/>
    </row>
    <row r="23" spans="1:27" ht="16.5" customHeight="1" x14ac:dyDescent="0.25">
      <c r="A23" s="94"/>
      <c r="B23" s="95" t="s">
        <v>110</v>
      </c>
      <c r="C23" s="96">
        <v>3000</v>
      </c>
      <c r="D23" s="96" t="s">
        <v>108</v>
      </c>
      <c r="E23" s="93" t="s">
        <v>130</v>
      </c>
      <c r="F23" s="60">
        <f t="shared" si="0"/>
        <v>26</v>
      </c>
      <c r="G23" s="57"/>
      <c r="H23" s="57"/>
      <c r="I23" s="57">
        <v>4</v>
      </c>
      <c r="J23" s="57">
        <v>1</v>
      </c>
      <c r="K23" s="57"/>
      <c r="L23" s="57">
        <v>1</v>
      </c>
      <c r="M23" s="57"/>
      <c r="N23" s="57"/>
      <c r="O23" s="57">
        <v>1</v>
      </c>
      <c r="P23" s="69">
        <v>9</v>
      </c>
      <c r="Q23" s="57"/>
      <c r="R23" s="57"/>
      <c r="S23" s="57"/>
      <c r="T23" s="57">
        <v>4</v>
      </c>
      <c r="U23" s="57"/>
      <c r="V23" s="57"/>
      <c r="W23" s="57">
        <v>1</v>
      </c>
      <c r="X23" s="57"/>
      <c r="Y23" s="69">
        <v>5</v>
      </c>
      <c r="AA23" s="59"/>
    </row>
    <row r="24" spans="1:27" ht="16.5" customHeight="1" thickBot="1" x14ac:dyDescent="0.3">
      <c r="A24" s="94"/>
      <c r="B24" s="95" t="s">
        <v>112</v>
      </c>
      <c r="C24" s="96" t="s">
        <v>108</v>
      </c>
      <c r="D24" s="96">
        <v>4000</v>
      </c>
      <c r="E24" s="93" t="s">
        <v>131</v>
      </c>
      <c r="F24" s="60">
        <f t="shared" si="0"/>
        <v>38</v>
      </c>
      <c r="G24" s="57">
        <v>3</v>
      </c>
      <c r="H24" s="57"/>
      <c r="I24" s="57"/>
      <c r="J24" s="57"/>
      <c r="K24" s="57">
        <v>1</v>
      </c>
      <c r="L24" s="57"/>
      <c r="M24" s="57">
        <v>10</v>
      </c>
      <c r="N24" s="57">
        <v>10</v>
      </c>
      <c r="O24" s="57"/>
      <c r="P24" s="69">
        <v>10</v>
      </c>
      <c r="Q24" s="57"/>
      <c r="R24" s="57"/>
      <c r="S24" s="57">
        <v>4</v>
      </c>
      <c r="T24" s="57"/>
      <c r="U24" s="57"/>
      <c r="V24" s="57"/>
      <c r="W24" s="57"/>
      <c r="X24" s="57"/>
      <c r="Y24" s="69"/>
      <c r="AA24" s="59"/>
    </row>
    <row r="25" spans="1:27" ht="16.5" customHeight="1" thickBot="1" x14ac:dyDescent="0.3">
      <c r="A25" s="79" t="s">
        <v>132</v>
      </c>
      <c r="B25" s="80"/>
      <c r="C25" s="81">
        <f>C26+C27+C28+C29+C30+C31+C32+C33+C34+C35+C36+C37+C38+C39+C40+C41</f>
        <v>65450</v>
      </c>
      <c r="D25" s="82"/>
      <c r="E25" s="83" t="s">
        <v>106</v>
      </c>
      <c r="F25" s="56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70"/>
      <c r="AA25" s="59"/>
    </row>
    <row r="26" spans="1:27" ht="16.5" customHeight="1" x14ac:dyDescent="0.25">
      <c r="A26" s="98"/>
      <c r="B26" s="99" t="s">
        <v>107</v>
      </c>
      <c r="C26" s="100">
        <v>27000</v>
      </c>
      <c r="D26" s="101" t="s">
        <v>108</v>
      </c>
      <c r="E26" s="51" t="s">
        <v>133</v>
      </c>
      <c r="F26" s="60">
        <f t="shared" si="0"/>
        <v>31</v>
      </c>
      <c r="G26" s="57"/>
      <c r="H26" s="57"/>
      <c r="I26" s="57"/>
      <c r="J26" s="57"/>
      <c r="K26" s="57"/>
      <c r="L26" s="57">
        <v>9</v>
      </c>
      <c r="M26" s="57"/>
      <c r="N26" s="57"/>
      <c r="O26" s="57">
        <v>7</v>
      </c>
      <c r="P26" s="69"/>
      <c r="Q26" s="57">
        <v>3</v>
      </c>
      <c r="R26" s="57"/>
      <c r="S26" s="57"/>
      <c r="T26" s="57"/>
      <c r="U26" s="57"/>
      <c r="V26" s="57"/>
      <c r="W26" s="57">
        <v>4</v>
      </c>
      <c r="X26" s="57"/>
      <c r="Y26" s="69">
        <v>8</v>
      </c>
      <c r="AA26" s="59"/>
    </row>
    <row r="27" spans="1:27" ht="16.5" customHeight="1" x14ac:dyDescent="0.25">
      <c r="A27" s="60"/>
      <c r="B27" s="102" t="s">
        <v>110</v>
      </c>
      <c r="C27" s="103"/>
      <c r="D27" s="99" t="s">
        <v>108</v>
      </c>
      <c r="E27" s="51" t="s">
        <v>134</v>
      </c>
      <c r="F27" s="60">
        <f t="shared" si="0"/>
        <v>9</v>
      </c>
      <c r="G27" s="57"/>
      <c r="H27" s="57">
        <v>2</v>
      </c>
      <c r="I27" s="57">
        <v>1</v>
      </c>
      <c r="J27" s="57"/>
      <c r="K27" s="57"/>
      <c r="L27" s="57"/>
      <c r="M27" s="57"/>
      <c r="N27" s="57"/>
      <c r="O27" s="57"/>
      <c r="P27" s="69"/>
      <c r="Q27" s="57"/>
      <c r="R27" s="57"/>
      <c r="S27" s="57"/>
      <c r="T27" s="57"/>
      <c r="U27" s="57">
        <v>6</v>
      </c>
      <c r="V27" s="57"/>
      <c r="W27" s="57"/>
      <c r="X27" s="57"/>
      <c r="Y27" s="69"/>
      <c r="AA27" s="59"/>
    </row>
    <row r="28" spans="1:27" ht="16.5" customHeight="1" x14ac:dyDescent="0.25">
      <c r="A28" s="104"/>
      <c r="B28" s="105" t="s">
        <v>112</v>
      </c>
      <c r="C28" s="103">
        <v>9500</v>
      </c>
      <c r="D28" s="106" t="s">
        <v>108</v>
      </c>
      <c r="E28" s="51" t="s">
        <v>135</v>
      </c>
      <c r="F28" s="60">
        <f t="shared" si="0"/>
        <v>85</v>
      </c>
      <c r="G28" s="57">
        <v>6</v>
      </c>
      <c r="H28" s="57">
        <v>5</v>
      </c>
      <c r="I28" s="57">
        <v>9</v>
      </c>
      <c r="J28" s="57">
        <v>10</v>
      </c>
      <c r="K28" s="57">
        <v>8</v>
      </c>
      <c r="L28" s="57">
        <v>4</v>
      </c>
      <c r="M28" s="57">
        <v>1</v>
      </c>
      <c r="N28" s="57"/>
      <c r="O28" s="57"/>
      <c r="P28" s="69">
        <v>2</v>
      </c>
      <c r="Q28" s="57"/>
      <c r="R28" s="57">
        <v>10</v>
      </c>
      <c r="S28" s="57">
        <v>8</v>
      </c>
      <c r="T28" s="57">
        <v>8</v>
      </c>
      <c r="U28" s="57"/>
      <c r="V28" s="57"/>
      <c r="W28" s="57">
        <v>6</v>
      </c>
      <c r="X28" s="57">
        <v>1</v>
      </c>
      <c r="Y28" s="69">
        <v>7</v>
      </c>
      <c r="AA28" s="59"/>
    </row>
    <row r="29" spans="1:27" ht="16.5" customHeight="1" x14ac:dyDescent="0.25">
      <c r="A29" s="104"/>
      <c r="B29" s="105" t="s">
        <v>114</v>
      </c>
      <c r="C29" s="103"/>
      <c r="D29" s="106"/>
      <c r="E29" s="107" t="s">
        <v>136</v>
      </c>
      <c r="F29" s="60">
        <f t="shared" si="0"/>
        <v>15</v>
      </c>
      <c r="G29" s="57"/>
      <c r="H29" s="57"/>
      <c r="I29" s="57"/>
      <c r="J29" s="57"/>
      <c r="K29" s="57"/>
      <c r="L29" s="57"/>
      <c r="M29" s="57"/>
      <c r="N29" s="57">
        <v>1</v>
      </c>
      <c r="O29" s="57">
        <v>4</v>
      </c>
      <c r="P29" s="69"/>
      <c r="Q29" s="57">
        <v>10</v>
      </c>
      <c r="R29" s="57"/>
      <c r="S29" s="57"/>
      <c r="T29" s="57"/>
      <c r="U29" s="57"/>
      <c r="V29" s="57"/>
      <c r="W29" s="57"/>
      <c r="X29" s="57"/>
      <c r="Y29" s="69"/>
      <c r="AA29" s="59"/>
    </row>
    <row r="30" spans="1:27" ht="15.75" x14ac:dyDescent="0.25">
      <c r="A30" s="84"/>
      <c r="B30" s="105" t="s">
        <v>120</v>
      </c>
      <c r="C30" s="99"/>
      <c r="D30" s="101"/>
      <c r="E30" s="108" t="s">
        <v>137</v>
      </c>
      <c r="F30" s="60">
        <f t="shared" si="0"/>
        <v>5</v>
      </c>
      <c r="G30" s="57"/>
      <c r="H30" s="57"/>
      <c r="I30" s="57"/>
      <c r="J30" s="57"/>
      <c r="K30" s="57"/>
      <c r="L30" s="57"/>
      <c r="M30" s="57"/>
      <c r="N30" s="57">
        <v>5</v>
      </c>
      <c r="O30" s="57"/>
      <c r="P30" s="69"/>
      <c r="Q30" s="57"/>
      <c r="R30" s="57"/>
      <c r="S30" s="57"/>
      <c r="T30" s="57"/>
      <c r="U30" s="57"/>
      <c r="V30" s="57"/>
      <c r="W30" s="57"/>
      <c r="X30" s="57"/>
      <c r="Y30" s="69"/>
      <c r="AA30" s="59"/>
    </row>
    <row r="31" spans="1:27" ht="15.75" x14ac:dyDescent="0.25">
      <c r="A31" s="84"/>
      <c r="B31" s="105" t="s">
        <v>122</v>
      </c>
      <c r="C31" s="103"/>
      <c r="D31" s="103"/>
      <c r="E31" s="108" t="s">
        <v>138</v>
      </c>
      <c r="F31" s="60">
        <f t="shared" si="0"/>
        <v>4</v>
      </c>
      <c r="G31" s="57"/>
      <c r="H31" s="57"/>
      <c r="I31" s="57"/>
      <c r="J31" s="57"/>
      <c r="K31" s="57"/>
      <c r="L31" s="57"/>
      <c r="M31" s="57"/>
      <c r="N31" s="57">
        <v>4</v>
      </c>
      <c r="O31" s="57"/>
      <c r="P31" s="69"/>
      <c r="Q31" s="57"/>
      <c r="R31" s="57"/>
      <c r="S31" s="57"/>
      <c r="T31" s="57"/>
      <c r="U31" s="57"/>
      <c r="V31" s="57"/>
      <c r="W31" s="57"/>
      <c r="X31" s="57"/>
      <c r="Y31" s="69"/>
      <c r="AA31" s="59"/>
    </row>
    <row r="32" spans="1:27" ht="15.75" x14ac:dyDescent="0.25">
      <c r="A32" s="84"/>
      <c r="B32" s="105" t="s">
        <v>123</v>
      </c>
      <c r="C32" s="99">
        <v>2000</v>
      </c>
      <c r="D32" s="101" t="s">
        <v>108</v>
      </c>
      <c r="E32" s="51" t="s">
        <v>139</v>
      </c>
      <c r="F32" s="60">
        <f t="shared" si="0"/>
        <v>2</v>
      </c>
      <c r="G32" s="57"/>
      <c r="H32" s="57"/>
      <c r="I32" s="57"/>
      <c r="J32" s="57"/>
      <c r="K32" s="57"/>
      <c r="L32" s="57"/>
      <c r="M32" s="57"/>
      <c r="N32" s="57"/>
      <c r="O32" s="57"/>
      <c r="P32" s="69"/>
      <c r="Q32" s="57"/>
      <c r="R32" s="57">
        <v>1</v>
      </c>
      <c r="S32" s="57"/>
      <c r="T32" s="57"/>
      <c r="U32" s="57"/>
      <c r="V32" s="57"/>
      <c r="W32" s="57"/>
      <c r="X32" s="57"/>
      <c r="Y32" s="69">
        <v>1</v>
      </c>
      <c r="AA32" s="59"/>
    </row>
    <row r="33" spans="1:27" ht="15.75" x14ac:dyDescent="0.25">
      <c r="A33" s="84"/>
      <c r="B33" s="109" t="s">
        <v>126</v>
      </c>
      <c r="C33" s="99">
        <v>1500</v>
      </c>
      <c r="D33" s="101" t="s">
        <v>108</v>
      </c>
      <c r="E33" s="51" t="s">
        <v>140</v>
      </c>
      <c r="F33" s="60">
        <f t="shared" si="0"/>
        <v>0</v>
      </c>
      <c r="G33" s="57"/>
      <c r="H33" s="57"/>
      <c r="I33" s="57"/>
      <c r="J33" s="57"/>
      <c r="K33" s="57"/>
      <c r="L33" s="57"/>
      <c r="M33" s="57"/>
      <c r="N33" s="57"/>
      <c r="O33" s="57"/>
      <c r="P33" s="69"/>
      <c r="Q33" s="57"/>
      <c r="R33" s="57"/>
      <c r="S33" s="57"/>
      <c r="T33" s="57"/>
      <c r="U33" s="57"/>
      <c r="V33" s="57"/>
      <c r="W33" s="57"/>
      <c r="X33" s="57"/>
      <c r="Y33" s="69"/>
      <c r="AA33" s="59"/>
    </row>
    <row r="34" spans="1:27" ht="15.75" x14ac:dyDescent="0.25">
      <c r="A34" s="84"/>
      <c r="B34" s="110" t="s">
        <v>141</v>
      </c>
      <c r="C34" s="111"/>
      <c r="D34" s="111" t="s">
        <v>108</v>
      </c>
      <c r="E34" s="51" t="s">
        <v>142</v>
      </c>
      <c r="F34" s="60">
        <f t="shared" si="0"/>
        <v>10</v>
      </c>
      <c r="G34" s="57"/>
      <c r="H34" s="57"/>
      <c r="I34" s="57"/>
      <c r="J34" s="57"/>
      <c r="K34" s="57"/>
      <c r="L34" s="57"/>
      <c r="M34" s="57"/>
      <c r="N34" s="57"/>
      <c r="O34" s="57">
        <v>3</v>
      </c>
      <c r="P34" s="69"/>
      <c r="Q34" s="57"/>
      <c r="R34" s="57"/>
      <c r="S34" s="57"/>
      <c r="T34" s="57">
        <v>7</v>
      </c>
      <c r="U34" s="57"/>
      <c r="V34" s="57"/>
      <c r="W34" s="57"/>
      <c r="X34" s="57"/>
      <c r="Y34" s="69"/>
      <c r="AA34" s="59"/>
    </row>
    <row r="35" spans="1:27" ht="15.75" x14ac:dyDescent="0.25">
      <c r="A35" s="84"/>
      <c r="B35" s="110">
        <v>10</v>
      </c>
      <c r="C35" s="112"/>
      <c r="D35" s="112" t="s">
        <v>108</v>
      </c>
      <c r="E35" s="51" t="s">
        <v>143</v>
      </c>
      <c r="F35" s="60">
        <f t="shared" si="0"/>
        <v>14</v>
      </c>
      <c r="G35" s="57"/>
      <c r="H35" s="57"/>
      <c r="I35" s="57"/>
      <c r="J35" s="57"/>
      <c r="K35" s="57"/>
      <c r="L35" s="57"/>
      <c r="M35" s="57">
        <v>6</v>
      </c>
      <c r="N35" s="57"/>
      <c r="O35" s="57">
        <v>2</v>
      </c>
      <c r="P35" s="69"/>
      <c r="Q35" s="57">
        <v>6</v>
      </c>
      <c r="R35" s="57"/>
      <c r="S35" s="57"/>
      <c r="T35" s="57"/>
      <c r="U35" s="57"/>
      <c r="V35" s="57"/>
      <c r="W35" s="57"/>
      <c r="X35" s="57"/>
      <c r="Y35" s="69"/>
      <c r="AA35" s="59"/>
    </row>
    <row r="36" spans="1:27" ht="15.75" x14ac:dyDescent="0.25">
      <c r="A36" s="84"/>
      <c r="B36" s="48" t="s">
        <v>144</v>
      </c>
      <c r="C36" s="112">
        <v>3500</v>
      </c>
      <c r="D36" s="112" t="s">
        <v>108</v>
      </c>
      <c r="E36" s="51" t="s">
        <v>145</v>
      </c>
      <c r="F36" s="60">
        <f t="shared" si="0"/>
        <v>22</v>
      </c>
      <c r="G36" s="57"/>
      <c r="H36" s="57"/>
      <c r="I36" s="57"/>
      <c r="J36" s="57"/>
      <c r="K36" s="57">
        <v>3</v>
      </c>
      <c r="L36" s="57"/>
      <c r="M36" s="57"/>
      <c r="N36" s="57"/>
      <c r="O36" s="57"/>
      <c r="P36" s="69">
        <v>3</v>
      </c>
      <c r="Q36" s="57">
        <v>8</v>
      </c>
      <c r="R36" s="57">
        <v>5</v>
      </c>
      <c r="S36" s="57">
        <v>2</v>
      </c>
      <c r="T36" s="57">
        <v>1</v>
      </c>
      <c r="U36" s="57"/>
      <c r="V36" s="57"/>
      <c r="W36" s="57"/>
      <c r="X36" s="57"/>
      <c r="Y36" s="69"/>
      <c r="AA36" s="59"/>
    </row>
    <row r="37" spans="1:27" ht="15.75" x14ac:dyDescent="0.25">
      <c r="A37" s="84"/>
      <c r="B37" s="110" t="s">
        <v>146</v>
      </c>
      <c r="C37" s="103">
        <v>4000</v>
      </c>
      <c r="D37" s="106" t="s">
        <v>108</v>
      </c>
      <c r="E37" s="113" t="s">
        <v>147</v>
      </c>
      <c r="F37" s="60">
        <f t="shared" si="0"/>
        <v>20</v>
      </c>
      <c r="G37" s="57"/>
      <c r="H37" s="57"/>
      <c r="I37" s="57"/>
      <c r="J37" s="57"/>
      <c r="K37" s="57"/>
      <c r="L37" s="57"/>
      <c r="M37" s="57"/>
      <c r="N37" s="57"/>
      <c r="O37" s="57"/>
      <c r="P37" s="69"/>
      <c r="Q37" s="57">
        <v>7</v>
      </c>
      <c r="R37" s="57"/>
      <c r="S37" s="57"/>
      <c r="T37" s="57">
        <v>6</v>
      </c>
      <c r="U37" s="57">
        <v>7</v>
      </c>
      <c r="V37" s="57"/>
      <c r="W37" s="57"/>
      <c r="X37" s="57"/>
      <c r="Y37" s="69"/>
      <c r="AA37" s="59"/>
    </row>
    <row r="38" spans="1:27" ht="15.75" x14ac:dyDescent="0.25">
      <c r="A38" s="88"/>
      <c r="B38" s="103" t="s">
        <v>148</v>
      </c>
      <c r="C38" s="103">
        <v>8000</v>
      </c>
      <c r="D38" s="106" t="s">
        <v>108</v>
      </c>
      <c r="E38" s="51" t="s">
        <v>149</v>
      </c>
      <c r="F38" s="60">
        <f t="shared" si="0"/>
        <v>10</v>
      </c>
      <c r="G38" s="57"/>
      <c r="H38" s="57"/>
      <c r="I38" s="57"/>
      <c r="J38" s="57"/>
      <c r="K38" s="57"/>
      <c r="L38" s="57"/>
      <c r="M38" s="57"/>
      <c r="N38" s="57">
        <v>7</v>
      </c>
      <c r="O38" s="57"/>
      <c r="P38" s="69"/>
      <c r="Q38" s="57"/>
      <c r="R38" s="57"/>
      <c r="S38" s="57">
        <v>1</v>
      </c>
      <c r="T38" s="57">
        <v>2</v>
      </c>
      <c r="U38" s="57"/>
      <c r="V38" s="57"/>
      <c r="W38" s="57"/>
      <c r="X38" s="57"/>
      <c r="Y38" s="69"/>
      <c r="AA38" s="59"/>
    </row>
    <row r="39" spans="1:27" ht="15.75" x14ac:dyDescent="0.25">
      <c r="A39" s="88"/>
      <c r="B39" s="103" t="s">
        <v>150</v>
      </c>
      <c r="C39" s="103">
        <v>950</v>
      </c>
      <c r="D39" s="106" t="s">
        <v>108</v>
      </c>
      <c r="E39" s="114" t="s">
        <v>151</v>
      </c>
      <c r="F39" s="60">
        <f t="shared" si="0"/>
        <v>41</v>
      </c>
      <c r="G39" s="57"/>
      <c r="H39" s="57">
        <v>7</v>
      </c>
      <c r="I39" s="57">
        <v>7</v>
      </c>
      <c r="J39" s="57">
        <v>2</v>
      </c>
      <c r="K39" s="57"/>
      <c r="L39" s="57"/>
      <c r="M39" s="57"/>
      <c r="N39" s="57"/>
      <c r="O39" s="57"/>
      <c r="P39" s="69"/>
      <c r="Q39" s="57">
        <v>9</v>
      </c>
      <c r="R39" s="57"/>
      <c r="S39" s="57"/>
      <c r="T39" s="57"/>
      <c r="U39" s="57">
        <v>10</v>
      </c>
      <c r="V39" s="57"/>
      <c r="W39" s="57"/>
      <c r="X39" s="57">
        <v>6</v>
      </c>
      <c r="Y39" s="69"/>
      <c r="AA39" s="59"/>
    </row>
    <row r="40" spans="1:27" ht="16.5" customHeight="1" x14ac:dyDescent="0.25">
      <c r="A40" s="88"/>
      <c r="B40" s="48" t="s">
        <v>152</v>
      </c>
      <c r="C40" s="103">
        <v>5000</v>
      </c>
      <c r="D40" s="106" t="s">
        <v>108</v>
      </c>
      <c r="E40" s="114" t="s">
        <v>153</v>
      </c>
      <c r="F40" s="60">
        <f t="shared" si="0"/>
        <v>18</v>
      </c>
      <c r="G40" s="57"/>
      <c r="H40" s="57"/>
      <c r="I40" s="57"/>
      <c r="J40" s="57"/>
      <c r="K40" s="57"/>
      <c r="L40" s="57"/>
      <c r="M40" s="57"/>
      <c r="N40" s="57"/>
      <c r="O40" s="57"/>
      <c r="P40" s="69"/>
      <c r="Q40" s="57">
        <v>5</v>
      </c>
      <c r="R40" s="57">
        <v>4</v>
      </c>
      <c r="S40" s="57"/>
      <c r="T40" s="57"/>
      <c r="U40" s="57">
        <v>5</v>
      </c>
      <c r="V40" s="57"/>
      <c r="W40" s="57"/>
      <c r="X40" s="57">
        <v>4</v>
      </c>
      <c r="Y40" s="69"/>
      <c r="AA40" s="59"/>
    </row>
    <row r="41" spans="1:27" ht="16.5" thickBot="1" x14ac:dyDescent="0.3">
      <c r="A41" s="88"/>
      <c r="B41" s="103" t="s">
        <v>154</v>
      </c>
      <c r="C41" s="103">
        <v>4000</v>
      </c>
      <c r="D41" s="106" t="s">
        <v>108</v>
      </c>
      <c r="E41" s="114" t="s">
        <v>155</v>
      </c>
      <c r="F41" s="60">
        <f t="shared" si="0"/>
        <v>7</v>
      </c>
      <c r="G41" s="57"/>
      <c r="H41" s="57"/>
      <c r="I41" s="57"/>
      <c r="J41" s="57"/>
      <c r="K41" s="57">
        <v>2</v>
      </c>
      <c r="L41" s="57"/>
      <c r="M41" s="57"/>
      <c r="N41" s="57"/>
      <c r="O41" s="57"/>
      <c r="P41" s="69">
        <v>1</v>
      </c>
      <c r="Q41" s="57">
        <v>4</v>
      </c>
      <c r="R41" s="57"/>
      <c r="S41" s="57"/>
      <c r="T41" s="57"/>
      <c r="U41" s="57"/>
      <c r="V41" s="57"/>
      <c r="W41" s="57"/>
      <c r="X41" s="57"/>
      <c r="Y41" s="69"/>
      <c r="AA41" s="59"/>
    </row>
    <row r="42" spans="1:27" ht="16.5" customHeight="1" thickBot="1" x14ac:dyDescent="0.3">
      <c r="A42" s="79" t="s">
        <v>156</v>
      </c>
      <c r="B42" s="80"/>
      <c r="C42" s="81">
        <f>C44</f>
        <v>15000</v>
      </c>
      <c r="D42" s="82">
        <f>D43+D45</f>
        <v>25000</v>
      </c>
      <c r="E42" s="83"/>
      <c r="F42" s="56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70"/>
      <c r="AA42" s="59"/>
    </row>
    <row r="43" spans="1:27" x14ac:dyDescent="0.25">
      <c r="A43" s="115"/>
      <c r="B43" s="105" t="s">
        <v>107</v>
      </c>
      <c r="C43" s="99" t="s">
        <v>108</v>
      </c>
      <c r="D43" s="105">
        <v>25000</v>
      </c>
      <c r="E43" s="116" t="s">
        <v>157</v>
      </c>
      <c r="F43" s="60">
        <f t="shared" si="0"/>
        <v>77</v>
      </c>
      <c r="G43" s="57">
        <v>8</v>
      </c>
      <c r="H43" s="57">
        <v>6</v>
      </c>
      <c r="I43" s="57">
        <v>10</v>
      </c>
      <c r="J43" s="57">
        <v>7</v>
      </c>
      <c r="K43" s="57">
        <v>5</v>
      </c>
      <c r="L43" s="57">
        <v>8</v>
      </c>
      <c r="M43" s="57"/>
      <c r="N43" s="57"/>
      <c r="O43" s="57"/>
      <c r="P43" s="69"/>
      <c r="Q43" s="57"/>
      <c r="R43" s="57">
        <v>9</v>
      </c>
      <c r="S43" s="57"/>
      <c r="T43" s="57">
        <v>5</v>
      </c>
      <c r="U43" s="57">
        <v>4</v>
      </c>
      <c r="V43" s="57"/>
      <c r="W43" s="57">
        <v>9</v>
      </c>
      <c r="X43" s="57"/>
      <c r="Y43" s="69">
        <v>6</v>
      </c>
      <c r="AA43" s="59"/>
    </row>
    <row r="44" spans="1:27" x14ac:dyDescent="0.25">
      <c r="A44" s="84"/>
      <c r="B44" s="102" t="s">
        <v>110</v>
      </c>
      <c r="C44" s="103">
        <v>15000</v>
      </c>
      <c r="D44" s="102" t="s">
        <v>108</v>
      </c>
      <c r="E44" s="117" t="s">
        <v>158</v>
      </c>
      <c r="F44" s="60">
        <f t="shared" si="0"/>
        <v>29</v>
      </c>
      <c r="G44" s="57"/>
      <c r="H44" s="57"/>
      <c r="I44" s="57"/>
      <c r="J44" s="57">
        <v>3</v>
      </c>
      <c r="K44" s="57"/>
      <c r="L44" s="57"/>
      <c r="M44" s="57"/>
      <c r="N44" s="57">
        <v>6</v>
      </c>
      <c r="O44" s="57"/>
      <c r="P44" s="69">
        <v>6</v>
      </c>
      <c r="Q44" s="57"/>
      <c r="R44" s="57"/>
      <c r="S44" s="57">
        <v>6</v>
      </c>
      <c r="T44" s="57"/>
      <c r="U44" s="57"/>
      <c r="V44" s="57"/>
      <c r="W44" s="57">
        <v>5</v>
      </c>
      <c r="X44" s="57">
        <v>3</v>
      </c>
      <c r="Y44" s="69"/>
      <c r="AA44" s="59"/>
    </row>
    <row r="45" spans="1:27" ht="15.75" thickBot="1" x14ac:dyDescent="0.3">
      <c r="A45" s="118"/>
      <c r="B45" s="119"/>
      <c r="C45" s="119" t="s">
        <v>108</v>
      </c>
      <c r="D45" s="119"/>
      <c r="E45" s="120" t="s">
        <v>159</v>
      </c>
      <c r="F45" s="60">
        <f t="shared" si="0"/>
        <v>17</v>
      </c>
      <c r="G45" s="57">
        <v>1</v>
      </c>
      <c r="H45" s="57"/>
      <c r="I45" s="57"/>
      <c r="J45" s="57"/>
      <c r="K45" s="57"/>
      <c r="L45" s="57">
        <v>3</v>
      </c>
      <c r="M45" s="57">
        <v>7</v>
      </c>
      <c r="N45" s="57"/>
      <c r="O45" s="57">
        <v>6</v>
      </c>
      <c r="P45" s="69"/>
      <c r="Q45" s="57"/>
      <c r="R45" s="57"/>
      <c r="S45" s="57"/>
      <c r="T45" s="57"/>
      <c r="U45" s="57"/>
      <c r="V45" s="57"/>
      <c r="W45" s="57"/>
      <c r="X45" s="57"/>
      <c r="Y45" s="69"/>
      <c r="AA45" s="59"/>
    </row>
    <row r="46" spans="1:27" ht="18.75" customHeight="1" thickBot="1" x14ac:dyDescent="0.3">
      <c r="A46" s="121" t="s">
        <v>83</v>
      </c>
      <c r="B46" s="122"/>
      <c r="C46" s="123">
        <f>C42+C25+C20+C11+C6</f>
        <v>227750</v>
      </c>
      <c r="D46" s="123">
        <f>D42+D25+D20+D11+D6</f>
        <v>82800</v>
      </c>
      <c r="E46" s="124" t="s">
        <v>160</v>
      </c>
      <c r="F46" s="61">
        <f>SUM(F7:F45)-55*19</f>
        <v>-55</v>
      </c>
      <c r="G46" s="62">
        <v>0</v>
      </c>
      <c r="H46" s="62">
        <f t="shared" ref="H46:Y46" si="1">SUM(H7:H45)-55</f>
        <v>0</v>
      </c>
      <c r="I46" s="62">
        <f t="shared" si="1"/>
        <v>0</v>
      </c>
      <c r="J46" s="62">
        <f t="shared" si="1"/>
        <v>0</v>
      </c>
      <c r="K46" s="62">
        <f t="shared" si="1"/>
        <v>0</v>
      </c>
      <c r="L46" s="62">
        <v>0</v>
      </c>
      <c r="M46" s="62">
        <f t="shared" si="1"/>
        <v>0</v>
      </c>
      <c r="N46" s="62">
        <f t="shared" si="1"/>
        <v>0</v>
      </c>
      <c r="O46" s="62">
        <f t="shared" si="1"/>
        <v>0</v>
      </c>
      <c r="P46" s="62">
        <f t="shared" si="1"/>
        <v>0</v>
      </c>
      <c r="Q46" s="62">
        <f t="shared" si="1"/>
        <v>0</v>
      </c>
      <c r="R46" s="62">
        <f t="shared" si="1"/>
        <v>0</v>
      </c>
      <c r="S46" s="125">
        <f>SUM(S7:S45)-55</f>
        <v>0</v>
      </c>
      <c r="T46" s="62">
        <f t="shared" si="1"/>
        <v>0</v>
      </c>
      <c r="U46" s="62">
        <f t="shared" si="1"/>
        <v>0</v>
      </c>
      <c r="V46" s="62">
        <f t="shared" si="1"/>
        <v>-55</v>
      </c>
      <c r="W46" s="62">
        <f t="shared" si="1"/>
        <v>0</v>
      </c>
      <c r="X46" s="62">
        <f t="shared" si="1"/>
        <v>0</v>
      </c>
      <c r="Y46" s="62">
        <f t="shared" si="1"/>
        <v>0</v>
      </c>
      <c r="AA46" s="59"/>
    </row>
    <row r="47" spans="1:27" x14ac:dyDescent="0.25">
      <c r="C47" s="47"/>
      <c r="D47" s="47"/>
    </row>
  </sheetData>
  <mergeCells count="6">
    <mergeCell ref="A1:E1"/>
    <mergeCell ref="A4:A5"/>
    <mergeCell ref="B4:B5"/>
    <mergeCell ref="C4:C5"/>
    <mergeCell ref="D4:D5"/>
    <mergeCell ref="E4:E5"/>
  </mergeCells>
  <pageMargins left="0" right="0" top="0" bottom="0" header="0.31496062992125984" footer="0.31496062992125984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harmonogram</vt:lpstr>
      <vt:lpstr>návrh mesto</vt:lpstr>
      <vt:lpstr>návrh školy</vt:lpstr>
      <vt:lpstr>Hárok1</vt:lpstr>
      <vt:lpstr>harmonogram!Oblasť_tlače</vt:lpstr>
      <vt:lpstr>'návrh mesto'!Oblasť_tlače</vt:lpstr>
      <vt:lpstr>'návrh školy'!Oblasť_tlače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2016-10-04T06:17:02Z</cp:lastPrinted>
  <dcterms:created xsi:type="dcterms:W3CDTF">2016-05-02T04:45:46Z</dcterms:created>
  <dcterms:modified xsi:type="dcterms:W3CDTF">2016-10-10T13:52:18Z</dcterms:modified>
</cp:coreProperties>
</file>